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20" windowHeight="1215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I57" i="1"/>
  <c r="I58"/>
  <c r="I59"/>
  <c r="I60"/>
  <c r="I61"/>
  <c r="I62"/>
  <c r="I63"/>
  <c r="I64"/>
  <c r="I65"/>
  <c r="I66"/>
  <c r="I67"/>
  <c r="I68"/>
  <c r="I69"/>
  <c r="I70"/>
  <c r="H57"/>
  <c r="H58"/>
  <c r="H59"/>
  <c r="H60"/>
  <c r="H61"/>
  <c r="H62"/>
  <c r="H63"/>
  <c r="H64"/>
  <c r="H65"/>
  <c r="H66"/>
  <c r="H67"/>
  <c r="H68"/>
  <c r="H69"/>
  <c r="H70"/>
  <c r="G57"/>
  <c r="G58"/>
  <c r="G59"/>
  <c r="G60"/>
  <c r="G61"/>
  <c r="G62"/>
  <c r="G63"/>
  <c r="G64"/>
  <c r="G65"/>
  <c r="G66"/>
  <c r="G67"/>
  <c r="G68"/>
  <c r="G69"/>
  <c r="G70"/>
  <c r="F57"/>
  <c r="F58"/>
  <c r="F59"/>
  <c r="F60"/>
  <c r="F61"/>
  <c r="F62"/>
  <c r="F63"/>
  <c r="F64"/>
  <c r="F65"/>
  <c r="F66"/>
  <c r="F67"/>
  <c r="F68"/>
  <c r="F69"/>
  <c r="F70"/>
  <c r="F135" l="1"/>
  <c r="F144"/>
  <c r="F145"/>
  <c r="I144"/>
  <c r="I145"/>
  <c r="H144"/>
  <c r="H145"/>
  <c r="G144"/>
  <c r="G145"/>
  <c r="I135"/>
  <c r="H135"/>
  <c r="G135"/>
  <c r="F33"/>
  <c r="G33"/>
  <c r="H33"/>
  <c r="I33"/>
  <c r="F99"/>
  <c r="G99"/>
  <c r="H99"/>
  <c r="I99"/>
  <c r="F158"/>
  <c r="G158"/>
  <c r="H158"/>
  <c r="I158"/>
  <c r="F157"/>
  <c r="G157"/>
  <c r="H157"/>
  <c r="I157"/>
  <c r="F13"/>
  <c r="G13"/>
  <c r="H13"/>
  <c r="I13"/>
  <c r="I29"/>
  <c r="I30"/>
  <c r="I31"/>
  <c r="I32"/>
  <c r="H29"/>
  <c r="H30"/>
  <c r="H31"/>
  <c r="H32"/>
  <c r="G29"/>
  <c r="G30"/>
  <c r="G31"/>
  <c r="G32"/>
  <c r="F29"/>
  <c r="F30"/>
  <c r="F31"/>
  <c r="F32"/>
  <c r="I7"/>
  <c r="I8"/>
  <c r="I9"/>
  <c r="I10"/>
  <c r="I11"/>
  <c r="I12"/>
  <c r="I14"/>
  <c r="I15"/>
  <c r="I18"/>
  <c r="I19"/>
  <c r="I20"/>
  <c r="I21"/>
  <c r="I22"/>
  <c r="I23"/>
  <c r="I24"/>
  <c r="I25"/>
  <c r="I26"/>
  <c r="I27"/>
  <c r="I28"/>
  <c r="I36"/>
  <c r="I37"/>
  <c r="I38"/>
  <c r="I39"/>
  <c r="I40"/>
  <c r="I41"/>
  <c r="I42"/>
  <c r="I43"/>
  <c r="I44"/>
  <c r="I45"/>
  <c r="I46"/>
  <c r="I47"/>
  <c r="I48"/>
  <c r="I49"/>
  <c r="I50"/>
  <c r="I51"/>
  <c r="I52"/>
  <c r="I73"/>
  <c r="I74"/>
  <c r="I75"/>
  <c r="I76"/>
  <c r="I77"/>
  <c r="I78"/>
  <c r="I55"/>
  <c r="I56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6"/>
  <c r="I127"/>
  <c r="I128"/>
  <c r="I129"/>
  <c r="I130"/>
  <c r="I131"/>
  <c r="I132"/>
  <c r="I133"/>
  <c r="I134"/>
  <c r="I138"/>
  <c r="I139"/>
  <c r="I140"/>
  <c r="I141"/>
  <c r="I142"/>
  <c r="I143"/>
  <c r="I148"/>
  <c r="I149"/>
  <c r="I150"/>
  <c r="I151"/>
  <c r="I152"/>
  <c r="I153"/>
  <c r="I154"/>
  <c r="I155"/>
  <c r="I156"/>
  <c r="H7"/>
  <c r="H8"/>
  <c r="H9"/>
  <c r="H10"/>
  <c r="H11"/>
  <c r="H12"/>
  <c r="H14"/>
  <c r="H15"/>
  <c r="H18"/>
  <c r="H19"/>
  <c r="H20"/>
  <c r="H21"/>
  <c r="H22"/>
  <c r="H23"/>
  <c r="H24"/>
  <c r="H25"/>
  <c r="H26"/>
  <c r="H27"/>
  <c r="H28"/>
  <c r="H36"/>
  <c r="H37"/>
  <c r="H38"/>
  <c r="H39"/>
  <c r="H40"/>
  <c r="H41"/>
  <c r="H42"/>
  <c r="H43"/>
  <c r="H44"/>
  <c r="H45"/>
  <c r="H46"/>
  <c r="H47"/>
  <c r="H48"/>
  <c r="H49"/>
  <c r="H50"/>
  <c r="H51"/>
  <c r="H52"/>
  <c r="H73"/>
  <c r="H74"/>
  <c r="H75"/>
  <c r="H76"/>
  <c r="H77"/>
  <c r="H78"/>
  <c r="H55"/>
  <c r="H56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6"/>
  <c r="H127"/>
  <c r="H128"/>
  <c r="H129"/>
  <c r="H130"/>
  <c r="H131"/>
  <c r="H132"/>
  <c r="H133"/>
  <c r="H134"/>
  <c r="H138"/>
  <c r="H139"/>
  <c r="H140"/>
  <c r="H141"/>
  <c r="H142"/>
  <c r="H143"/>
  <c r="H148"/>
  <c r="H149"/>
  <c r="H150"/>
  <c r="H151"/>
  <c r="H152"/>
  <c r="H153"/>
  <c r="H154"/>
  <c r="H155"/>
  <c r="H156"/>
  <c r="G7"/>
  <c r="G8"/>
  <c r="G9"/>
  <c r="G10"/>
  <c r="G11"/>
  <c r="G12"/>
  <c r="G14"/>
  <c r="G15"/>
  <c r="G18"/>
  <c r="G19"/>
  <c r="G20"/>
  <c r="G21"/>
  <c r="G22"/>
  <c r="G23"/>
  <c r="G24"/>
  <c r="G25"/>
  <c r="G26"/>
  <c r="G27"/>
  <c r="G28"/>
  <c r="G36"/>
  <c r="G37"/>
  <c r="G38"/>
  <c r="G39"/>
  <c r="G40"/>
  <c r="G41"/>
  <c r="G42"/>
  <c r="G43"/>
  <c r="G44"/>
  <c r="G45"/>
  <c r="G46"/>
  <c r="G47"/>
  <c r="G48"/>
  <c r="G49"/>
  <c r="G50"/>
  <c r="G51"/>
  <c r="G52"/>
  <c r="G73"/>
  <c r="G74"/>
  <c r="G75"/>
  <c r="G76"/>
  <c r="G77"/>
  <c r="G78"/>
  <c r="G55"/>
  <c r="G56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6"/>
  <c r="G127"/>
  <c r="G128"/>
  <c r="G129"/>
  <c r="G130"/>
  <c r="G131"/>
  <c r="G132"/>
  <c r="G133"/>
  <c r="G134"/>
  <c r="G138"/>
  <c r="G139"/>
  <c r="G140"/>
  <c r="G141"/>
  <c r="G142"/>
  <c r="G143"/>
  <c r="G148"/>
  <c r="G149"/>
  <c r="G150"/>
  <c r="G151"/>
  <c r="G152"/>
  <c r="G153"/>
  <c r="G154"/>
  <c r="G155"/>
  <c r="G156"/>
  <c r="F7"/>
  <c r="F8"/>
  <c r="F9"/>
  <c r="F10"/>
  <c r="F11"/>
  <c r="F12"/>
  <c r="F14"/>
  <c r="F15"/>
  <c r="F18"/>
  <c r="F19"/>
  <c r="F20"/>
  <c r="F21"/>
  <c r="F22"/>
  <c r="F23"/>
  <c r="F24"/>
  <c r="F25"/>
  <c r="F26"/>
  <c r="F27"/>
  <c r="F28"/>
  <c r="F36"/>
  <c r="F37"/>
  <c r="F38"/>
  <c r="F39"/>
  <c r="F40"/>
  <c r="F41"/>
  <c r="F42"/>
  <c r="F43"/>
  <c r="F44"/>
  <c r="F45"/>
  <c r="F46"/>
  <c r="F47"/>
  <c r="F48"/>
  <c r="F49"/>
  <c r="F50"/>
  <c r="F51"/>
  <c r="F52"/>
  <c r="F73"/>
  <c r="F74"/>
  <c r="F75"/>
  <c r="F76"/>
  <c r="F77"/>
  <c r="F78"/>
  <c r="F55"/>
  <c r="F56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6"/>
  <c r="F127"/>
  <c r="F128"/>
  <c r="F129"/>
  <c r="F130"/>
  <c r="F131"/>
  <c r="F132"/>
  <c r="F133"/>
  <c r="F134"/>
  <c r="F138"/>
  <c r="F139"/>
  <c r="F140"/>
  <c r="F141"/>
  <c r="F142"/>
  <c r="F143"/>
  <c r="F148"/>
  <c r="F149"/>
  <c r="F150"/>
  <c r="F151"/>
  <c r="F152"/>
  <c r="F153"/>
  <c r="F154"/>
  <c r="F155"/>
  <c r="F156"/>
  <c r="F6"/>
  <c r="I6"/>
  <c r="H6"/>
  <c r="G6"/>
</calcChain>
</file>

<file path=xl/sharedStrings.xml><?xml version="1.0" encoding="utf-8"?>
<sst xmlns="http://schemas.openxmlformats.org/spreadsheetml/2006/main" count="299" uniqueCount="225">
  <si>
    <t>Wijn</t>
  </si>
  <si>
    <t>Wijnhuis</t>
  </si>
  <si>
    <t>Jaar</t>
  </si>
  <si>
    <t>Inhoud</t>
  </si>
  <si>
    <t>Nu per fles</t>
  </si>
  <si>
    <t>per 6 pf</t>
  </si>
  <si>
    <t>per 12 pf</t>
  </si>
  <si>
    <t>Grande Réserve</t>
  </si>
  <si>
    <t>Champagne Gosset</t>
  </si>
  <si>
    <t>Grand Rosé</t>
  </si>
  <si>
    <t>Brauneberger Juffer Sonnenuhr Beerenauslese</t>
  </si>
  <si>
    <t>Weingut Fritz Haag</t>
  </si>
  <si>
    <t>Brauneberger Juffer Sonnenuhr Beerenauslese 1/2</t>
  </si>
  <si>
    <t>Weingut Dönnhoff</t>
  </si>
  <si>
    <t>Schloßböckelheimer Kupfergrube Versteigerung Spät</t>
  </si>
  <si>
    <t>Riesling vom Buntsandstein Kabinett trocken</t>
  </si>
  <si>
    <t>Weingut Ökonomierat Rebholz</t>
  </si>
  <si>
    <t>Weingut Loimer</t>
  </si>
  <si>
    <t>Riesling Seeberg</t>
  </si>
  <si>
    <t>Riesling Zöbing Heiligenstein</t>
  </si>
  <si>
    <t>Frankrijk Bourgogne</t>
  </si>
  <si>
    <t>Bourgogne Passetoutgrain</t>
  </si>
  <si>
    <t>Domaine Michel Lafarge</t>
  </si>
  <si>
    <t>Beaune Les Aigrots Rouge</t>
  </si>
  <si>
    <t>Volnay Les Caillerets</t>
  </si>
  <si>
    <t>Merlin</t>
  </si>
  <si>
    <t>Bourgogne Les Cras Rouge</t>
  </si>
  <si>
    <t>Juliénas M. Sangouard</t>
  </si>
  <si>
    <t>Maison Trénel Fils</t>
  </si>
  <si>
    <t>Frankrijk Overige</t>
  </si>
  <si>
    <t>Mondeuse BIO, Vin de Savoie (rouge)</t>
  </si>
  <si>
    <t>Domaine Giachino</t>
  </si>
  <si>
    <t>Cabernet Anjou Villages Brissac</t>
  </si>
  <si>
    <t>Domaine des Rochelles</t>
  </si>
  <si>
    <t>Château Mourgues du Grès</t>
  </si>
  <si>
    <t>CORETTE</t>
  </si>
  <si>
    <t>Domaine Les Yeuses</t>
  </si>
  <si>
    <t>Pacherenc du Vic Bilh Sec</t>
  </si>
  <si>
    <t>Domaine Labranche-Laffont</t>
  </si>
  <si>
    <t>Madiran</t>
  </si>
  <si>
    <t>Madiran Vieilles Vignes</t>
  </si>
  <si>
    <t>Italie</t>
  </si>
  <si>
    <t>Eugenio Collavini Viticoltori</t>
  </si>
  <si>
    <t>Alto Adige Pinot Bianco</t>
  </si>
  <si>
    <t>Alois Lageder</t>
  </si>
  <si>
    <t>bd Chardonnay - Pinot Grigio IGT Dolomiti</t>
  </si>
  <si>
    <t>Tenutæ Lageder</t>
  </si>
  <si>
    <t>bd Lagrein - Merlot IGT Dolomiti</t>
  </si>
  <si>
    <t>Azienda Agricola Pieropan</t>
  </si>
  <si>
    <t>Vietti</t>
  </si>
  <si>
    <t>Nebbiolo Langhe Perbacco Balthazar 12 liter</t>
  </si>
  <si>
    <t>Trebbiano d'Abruzzo</t>
  </si>
  <si>
    <t>Talaïa</t>
  </si>
  <si>
    <t>Ponente Falangina</t>
  </si>
  <si>
    <t>Cantine Rosa del Golfo</t>
  </si>
  <si>
    <t>Rosato del Salento</t>
  </si>
  <si>
    <t>Catarratto</t>
  </si>
  <si>
    <t>Isola della Fiamma</t>
  </si>
  <si>
    <t>Spanje</t>
  </si>
  <si>
    <t>Bodegas Terras Gauda</t>
  </si>
  <si>
    <t>Alejandro Fernández</t>
  </si>
  <si>
    <t>Avelino Vegas</t>
  </si>
  <si>
    <t>Bodegas y Viñedos O. Fournier</t>
  </si>
  <si>
    <t>Viña El Pisón 1/2</t>
  </si>
  <si>
    <t>Bodegas y Viñedos Artadi</t>
  </si>
  <si>
    <t>Care XCLNT</t>
  </si>
  <si>
    <t>Añadas</t>
  </si>
  <si>
    <t>Enate</t>
  </si>
  <si>
    <t>Syrah - Shiraz</t>
  </si>
  <si>
    <t>Reserva Especial</t>
  </si>
  <si>
    <t>Vintage Port</t>
  </si>
  <si>
    <t>Quinta do Vesuvio</t>
  </si>
  <si>
    <t>Buiten Europa</t>
  </si>
  <si>
    <t>Sauvignon Blanc 'Barrel Fermented'</t>
  </si>
  <si>
    <t>Viña Garcés Silva Amayna</t>
  </si>
  <si>
    <t>Pinot Noir</t>
  </si>
  <si>
    <t>Wirra Wirra Vineyards</t>
  </si>
  <si>
    <t>Chenin Blanc Paarl</t>
  </si>
  <si>
    <t>Groot Parys</t>
  </si>
  <si>
    <t>Mousserend</t>
  </si>
  <si>
    <t>Uitverkoop 2014, Alle prijzen inclusief BTW, beschikbaarheid onder voorbehoud.</t>
  </si>
  <si>
    <t>Brut Excellence Magnum</t>
  </si>
  <si>
    <t>Grande Réserve 1/2</t>
  </si>
  <si>
    <t>Grande Réserve Magnum</t>
  </si>
  <si>
    <t>Grand Rosé 1/2</t>
  </si>
  <si>
    <t>Grand Rosé Magnum</t>
  </si>
  <si>
    <t>Domaine des Baumard</t>
  </si>
  <si>
    <t>Crémant de Loire Le Brut Rosé</t>
  </si>
  <si>
    <t>Il Prosecco Brut</t>
  </si>
  <si>
    <t>Weißer Burgunder vom Muschelkalk S trocken</t>
  </si>
  <si>
    <t>Ganz Horn Im Sonnenschein Riesling Großes Gewächs</t>
  </si>
  <si>
    <t>Kastanienbusch Riesling Großes Gewächs</t>
  </si>
  <si>
    <t>Weingut Wieninger</t>
  </si>
  <si>
    <t>Rosengartl Alte Reben Gemischter Satz</t>
  </si>
  <si>
    <t>Wiener Trilogie</t>
  </si>
  <si>
    <t>Weingut Heinrich</t>
  </si>
  <si>
    <t>Zweigelt</t>
  </si>
  <si>
    <t>Salzberg</t>
  </si>
  <si>
    <t>Weingut Sattlerhof</t>
  </si>
  <si>
    <t>Duitsland, Oostenrijk</t>
  </si>
  <si>
    <t>Defaix</t>
  </si>
  <si>
    <t>Domaine Sylvain Pataille</t>
  </si>
  <si>
    <t>Marsannay Blanc</t>
  </si>
  <si>
    <t>Marsannay Rosé</t>
  </si>
  <si>
    <t>Les Héritiers du Comte Lafon</t>
  </si>
  <si>
    <t>Mâcon Milly-Lamartine</t>
  </si>
  <si>
    <t>Mâcon Chardonnay Clos de la Crochette</t>
  </si>
  <si>
    <t>Bourgogne Rouge</t>
  </si>
  <si>
    <t>Leroy Négociant</t>
  </si>
  <si>
    <t>Domaine Leroy</t>
  </si>
  <si>
    <t>Bourgogne Aligoté</t>
  </si>
  <si>
    <t>Fleurie 'Hommage à André Trénel'</t>
  </si>
  <si>
    <t>Domaine Martin Schaetzel</t>
  </si>
  <si>
    <t>Sylvaner Vieilles Vignes</t>
  </si>
  <si>
    <t>Riesling Cuvée Réserve</t>
  </si>
  <si>
    <t>Pinot Noir Cuvée Réserve</t>
  </si>
  <si>
    <t>Frédéric Mabileau</t>
  </si>
  <si>
    <t>Les Petits Grains Bourgeuil</t>
  </si>
  <si>
    <t>Les Graviers Bourgeuil</t>
  </si>
  <si>
    <t>Château du Seuil</t>
  </si>
  <si>
    <t>Château du Seuil Rouge Double Magnum</t>
  </si>
  <si>
    <t>Château du Grand Cardinal</t>
  </si>
  <si>
    <t>Saint-Emilion Grand Cru Grande Sélection</t>
  </si>
  <si>
    <t>Costières de Nîmes Les Galets Dorés Blanc</t>
  </si>
  <si>
    <t>Costières de Nîmes Les Galets Rouge</t>
  </si>
  <si>
    <t>Costières de Nîmes Les Galets Rouges Magnum</t>
  </si>
  <si>
    <t>Domaine de Triennes</t>
  </si>
  <si>
    <t>Les Auréliens Blanc Vin de Pays du Var</t>
  </si>
  <si>
    <t>Les Auréliens Rouge Vin de Pays du Var</t>
  </si>
  <si>
    <t>Saint André de Figuière</t>
  </si>
  <si>
    <t>Cuvée Valerie blanc</t>
  </si>
  <si>
    <t>Cuvée Magali rosé</t>
  </si>
  <si>
    <t>Merlot Pays d'Oc IGP MAGNUM</t>
  </si>
  <si>
    <t>Domaine Grand Crès</t>
  </si>
  <si>
    <t>Le Junior Corbières</t>
  </si>
  <si>
    <t>Delic'Yeuses Rouge</t>
  </si>
  <si>
    <t>Blanc Cuvée Olivier Spirit of Nature</t>
  </si>
  <si>
    <t>Crosswinds Bordeaux</t>
  </si>
  <si>
    <t>Cabernet Sauvignon - Merlot</t>
  </si>
  <si>
    <t>Les Préphylloxériques</t>
  </si>
  <si>
    <t>Progetto Lageder</t>
  </si>
  <si>
    <t>Riff Merlot Cabernet IGT Vigneti delle Dolomiti</t>
  </si>
  <si>
    <t>Alto Adige Pinot Grigio</t>
  </si>
  <si>
    <t>Vogelmaier Moscato Giallo</t>
  </si>
  <si>
    <t>Alto Adige Sauvignon</t>
  </si>
  <si>
    <t>Passito della Rocca IGT Veneto 0,5l</t>
  </si>
  <si>
    <t>Azienda Agricola Luciano Sandrone</t>
  </si>
  <si>
    <t>Dolcetto d'Alba</t>
  </si>
  <si>
    <t>Barolo Le Vigne</t>
  </si>
  <si>
    <t>Barolo Cannubi Boschis</t>
  </si>
  <si>
    <t>Roero Arneis</t>
  </si>
  <si>
    <t>Moscato d'Asti Cascinetta</t>
  </si>
  <si>
    <t>Casale Marchese</t>
  </si>
  <si>
    <t>Frascati DOCG Superiore</t>
  </si>
  <si>
    <t>Quarantale</t>
  </si>
  <si>
    <t>Nero d'Avola</t>
  </si>
  <si>
    <t>Abadia de San Campio MARINERO</t>
  </si>
  <si>
    <t>Zumaya Tinto</t>
  </si>
  <si>
    <t>Tinto Joven</t>
  </si>
  <si>
    <t>Rosado</t>
  </si>
  <si>
    <t>Reserva</t>
  </si>
  <si>
    <t>El Vinculo Crianza</t>
  </si>
  <si>
    <t>Port</t>
  </si>
  <si>
    <t>Graham's</t>
  </si>
  <si>
    <t>Vintage Port Magnum</t>
  </si>
  <si>
    <t>Fonseca's</t>
  </si>
  <si>
    <t>Vintage Port 1/2</t>
  </si>
  <si>
    <t>Urban Cabernet Sauvignon</t>
  </si>
  <si>
    <t>Domaine Cambrien - Michel Chapoutier</t>
  </si>
  <si>
    <t>La Pléiade Shiraz</t>
  </si>
  <si>
    <t>Scrubby Rise White</t>
  </si>
  <si>
    <t>Dead Ringer Cabernet Sauvignon</t>
  </si>
  <si>
    <t>Pepin Condé</t>
  </si>
  <si>
    <t>Chenin Blanc Stellenbosch</t>
  </si>
  <si>
    <t>Rowey Vineyards Pinot Noir Elgin</t>
  </si>
  <si>
    <t>per 24 pf</t>
  </si>
  <si>
    <t>Champagne Billecart Salmon</t>
  </si>
  <si>
    <t>Blanc de Blancs Grand Cru Vintage</t>
  </si>
  <si>
    <t>Gevrey Chambertin 1er Cru Cazetiers</t>
  </si>
  <si>
    <t>Camille Giroud</t>
  </si>
  <si>
    <t>Mullineux</t>
  </si>
  <si>
    <t>Syrah Granite en Schist</t>
  </si>
  <si>
    <t>Chapoutier</t>
  </si>
  <si>
    <t>Shiraz Pleiade</t>
  </si>
  <si>
    <t>Roagna</t>
  </si>
  <si>
    <t>Barbaresco Paje Riserva</t>
  </si>
  <si>
    <t>Chablis Grand Cru Bougros</t>
  </si>
  <si>
    <t>Fichet</t>
  </si>
  <si>
    <t xml:space="preserve">Meursault 1er Cru Genevrieres </t>
  </si>
  <si>
    <t>La Rectorie</t>
  </si>
  <si>
    <t>Coulioure Blanc ´Argile´</t>
  </si>
  <si>
    <t>Douhairet Porcheret</t>
  </si>
  <si>
    <t>Pommard 1er Cru ´Chanlins´</t>
  </si>
  <si>
    <t>Riesling Uhlen Laubach</t>
  </si>
  <si>
    <t>Heymann Lowenstein</t>
  </si>
  <si>
    <t>NV</t>
  </si>
  <si>
    <t>Prijs normaal</t>
  </si>
  <si>
    <t>Sauvignon BlancVom Sand</t>
  </si>
  <si>
    <t>Olivier Azan BIO</t>
  </si>
  <si>
    <t>Frankrijk Bordeaux</t>
  </si>
  <si>
    <t xml:space="preserve">Chateau Haut Bailly </t>
  </si>
  <si>
    <t>Château Raymond-Lafon</t>
  </si>
  <si>
    <t>Château Fieuzal</t>
  </si>
  <si>
    <t>Château La Mission Haut-Brion</t>
  </si>
  <si>
    <t>Château Camensac</t>
  </si>
  <si>
    <t>Château Giscours</t>
  </si>
  <si>
    <t>Château Mouton Rothschild</t>
  </si>
  <si>
    <t>Château Ducru Beaucaillou</t>
  </si>
  <si>
    <t>Château Léoville-Barton</t>
  </si>
  <si>
    <t>Château Ausone</t>
  </si>
  <si>
    <t>Château La Gaffelière</t>
  </si>
  <si>
    <t>Château Cheval Blanc</t>
  </si>
  <si>
    <t>Château Smith Haut Lafitte</t>
  </si>
  <si>
    <t>Pessac-Léognan</t>
  </si>
  <si>
    <t>Sauternes</t>
  </si>
  <si>
    <t>Pessac-Léognan Blanc</t>
  </si>
  <si>
    <t>Pessac-Léognan Rouge</t>
  </si>
  <si>
    <t xml:space="preserve">Pessac-Léognan Rouge </t>
  </si>
  <si>
    <t>Haut-Médoc</t>
  </si>
  <si>
    <t>Margaux</t>
  </si>
  <si>
    <t>Pauillac</t>
  </si>
  <si>
    <t xml:space="preserve">Saint-Julien  </t>
  </si>
  <si>
    <t>Saint-Julien</t>
  </si>
  <si>
    <t xml:space="preserve">Saint-Emilion </t>
  </si>
  <si>
    <t>BESTELLING</t>
  </si>
</sst>
</file>

<file path=xl/styles.xml><?xml version="1.0" encoding="utf-8"?>
<styleSheet xmlns="http://schemas.openxmlformats.org/spreadsheetml/2006/main">
  <numFmts count="4">
    <numFmt numFmtId="44" formatCode="_-&quot;£&quot;* #,##0.00_-;\-&quot;£&quot;* #,##0.00_-;_-&quot;£&quot;* &quot;-&quot;??_-;_-@_-"/>
    <numFmt numFmtId="164" formatCode="_ &quot;€&quot;\ * #,##0.00_ ;_ &quot;€&quot;\ * \-#,##0.00_ ;_ &quot;€&quot;\ * &quot;-&quot;??_ ;_ @_ "/>
    <numFmt numFmtId="165" formatCode="_ [$€-413]\ * #,##0.00_ ;_ [$€-413]\ * \-#,##0.00_ ;_ [$€-413]\ * &quot;-&quot;??_ ;_ @_ "/>
    <numFmt numFmtId="166" formatCode="_-[$€-2]\ * #,##0.00_-;\-[$€-2]\ * #,##0.00_-;_-[$€-2]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Fill="1" applyBorder="1"/>
    <xf numFmtId="166" fontId="3" fillId="0" borderId="0" xfId="0" applyNumberFormat="1" applyFont="1" applyBorder="1"/>
    <xf numFmtId="166" fontId="5" fillId="0" borderId="0" xfId="1" applyNumberFormat="1" applyFont="1" applyFill="1" applyBorder="1"/>
    <xf numFmtId="166" fontId="3" fillId="0" borderId="0" xfId="0" applyNumberFormat="1" applyFont="1"/>
    <xf numFmtId="166" fontId="5" fillId="0" borderId="0" xfId="0" applyNumberFormat="1" applyFont="1" applyBorder="1"/>
    <xf numFmtId="166" fontId="4" fillId="0" borderId="0" xfId="0" applyNumberFormat="1" applyFont="1" applyBorder="1"/>
    <xf numFmtId="0" fontId="2" fillId="0" borderId="0" xfId="0" applyFo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165" fontId="4" fillId="0" borderId="0" xfId="0" applyNumberFormat="1" applyFont="1" applyBorder="1" applyAlignment="1">
      <alignment horizontal="left"/>
    </xf>
    <xf numFmtId="165" fontId="2" fillId="0" borderId="0" xfId="0" applyNumberFormat="1" applyFont="1"/>
    <xf numFmtId="165" fontId="4" fillId="0" borderId="0" xfId="0" applyNumberFormat="1" applyFont="1" applyBorder="1"/>
    <xf numFmtId="165" fontId="3" fillId="0" borderId="0" xfId="0" applyNumberFormat="1" applyFont="1" applyBorder="1" applyAlignment="1">
      <alignment horizontal="left"/>
    </xf>
    <xf numFmtId="165" fontId="0" fillId="0" borderId="0" xfId="0" applyNumberFormat="1"/>
    <xf numFmtId="165" fontId="5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164" fontId="7" fillId="0" borderId="0" xfId="1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left" vertical="center"/>
    </xf>
    <xf numFmtId="0" fontId="0" fillId="0" borderId="0" xfId="0" applyBorder="1"/>
    <xf numFmtId="0" fontId="2" fillId="2" borderId="1" xfId="0" applyFont="1" applyFill="1" applyBorder="1"/>
    <xf numFmtId="0" fontId="0" fillId="2" borderId="1" xfId="0" applyFill="1" applyBorder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8"/>
  <sheetViews>
    <sheetView tabSelected="1" workbookViewId="0">
      <selection activeCell="K120" sqref="K120"/>
    </sheetView>
  </sheetViews>
  <sheetFormatPr defaultRowHeight="15"/>
  <cols>
    <col min="1" max="1" width="27.28515625" style="2" customWidth="1"/>
    <col min="2" max="2" width="28.42578125" style="2" customWidth="1"/>
    <col min="3" max="3" width="8.140625" style="12" customWidth="1"/>
    <col min="4" max="4" width="7.42578125" style="12" customWidth="1"/>
    <col min="5" max="5" width="12.140625" style="5" customWidth="1"/>
    <col min="6" max="6" width="8.42578125" style="18" customWidth="1"/>
    <col min="7" max="7" width="8.7109375" style="18" customWidth="1"/>
    <col min="8" max="9" width="9.140625" style="19"/>
    <col min="10" max="10" width="12.85546875" customWidth="1"/>
  </cols>
  <sheetData>
    <row r="1" spans="1:10" s="10" customFormat="1">
      <c r="A1" s="3" t="s">
        <v>80</v>
      </c>
      <c r="B1" s="3"/>
      <c r="C1" s="11"/>
      <c r="D1" s="11"/>
      <c r="E1" s="9"/>
      <c r="F1" s="15"/>
      <c r="G1" s="15"/>
      <c r="H1" s="16"/>
      <c r="I1" s="16"/>
    </row>
    <row r="2" spans="1:10" s="10" customFormat="1">
      <c r="A2" s="3"/>
      <c r="B2" s="3"/>
      <c r="C2" s="11"/>
      <c r="D2" s="11"/>
      <c r="E2" s="9"/>
      <c r="F2" s="15"/>
      <c r="G2" s="15"/>
      <c r="H2" s="16"/>
      <c r="I2" s="16"/>
    </row>
    <row r="3" spans="1:10" s="10" customFormat="1">
      <c r="A3" s="3" t="s">
        <v>0</v>
      </c>
      <c r="B3" s="3" t="s">
        <v>1</v>
      </c>
      <c r="C3" s="11" t="s">
        <v>2</v>
      </c>
      <c r="D3" s="11" t="s">
        <v>3</v>
      </c>
      <c r="E3" s="9" t="s">
        <v>196</v>
      </c>
      <c r="F3" s="15" t="s">
        <v>4</v>
      </c>
      <c r="G3" s="15" t="s">
        <v>5</v>
      </c>
      <c r="H3" s="17" t="s">
        <v>6</v>
      </c>
      <c r="I3" s="17" t="s">
        <v>175</v>
      </c>
      <c r="J3" s="27" t="s">
        <v>224</v>
      </c>
    </row>
    <row r="4" spans="1:10">
      <c r="J4" s="28"/>
    </row>
    <row r="5" spans="1:10">
      <c r="A5" s="3" t="s">
        <v>79</v>
      </c>
      <c r="J5" s="28"/>
    </row>
    <row r="6" spans="1:10">
      <c r="A6" s="4" t="s">
        <v>8</v>
      </c>
      <c r="B6" s="4" t="s">
        <v>81</v>
      </c>
      <c r="C6" s="13" t="s">
        <v>195</v>
      </c>
      <c r="D6" s="13">
        <v>1.5</v>
      </c>
      <c r="E6" s="6">
        <v>85</v>
      </c>
      <c r="F6" s="18">
        <f t="shared" ref="F6:F15" si="0">SUM(E6*0.85)</f>
        <v>72.25</v>
      </c>
      <c r="G6" s="20">
        <f t="shared" ref="G6:G15" si="1">SUM(E6*0.8)</f>
        <v>68</v>
      </c>
      <c r="H6" s="19">
        <f t="shared" ref="H6:H15" si="2">SUM(E6*0.75)</f>
        <v>63.75</v>
      </c>
      <c r="I6" s="19">
        <f t="shared" ref="I6:I15" si="3">SUM(E6*0.7)</f>
        <v>59.499999999999993</v>
      </c>
      <c r="J6" s="28"/>
    </row>
    <row r="7" spans="1:10">
      <c r="A7" s="4" t="s">
        <v>8</v>
      </c>
      <c r="B7" s="4" t="s">
        <v>7</v>
      </c>
      <c r="C7" s="13" t="s">
        <v>195</v>
      </c>
      <c r="D7" s="13">
        <v>0.75</v>
      </c>
      <c r="E7" s="6">
        <v>49</v>
      </c>
      <c r="F7" s="18">
        <f t="shared" si="0"/>
        <v>41.65</v>
      </c>
      <c r="G7" s="20">
        <f t="shared" si="1"/>
        <v>39.200000000000003</v>
      </c>
      <c r="H7" s="19">
        <f t="shared" si="2"/>
        <v>36.75</v>
      </c>
      <c r="I7" s="19">
        <f t="shared" si="3"/>
        <v>34.299999999999997</v>
      </c>
      <c r="J7" s="28"/>
    </row>
    <row r="8" spans="1:10">
      <c r="A8" s="4" t="s">
        <v>8</v>
      </c>
      <c r="B8" s="4" t="s">
        <v>82</v>
      </c>
      <c r="C8" s="13" t="s">
        <v>195</v>
      </c>
      <c r="D8" s="13">
        <v>0.375</v>
      </c>
      <c r="E8" s="6">
        <v>29</v>
      </c>
      <c r="F8" s="18">
        <f t="shared" si="0"/>
        <v>24.65</v>
      </c>
      <c r="G8" s="20">
        <f t="shared" si="1"/>
        <v>23.200000000000003</v>
      </c>
      <c r="H8" s="19">
        <f t="shared" si="2"/>
        <v>21.75</v>
      </c>
      <c r="I8" s="19">
        <f t="shared" si="3"/>
        <v>20.299999999999997</v>
      </c>
      <c r="J8" s="28"/>
    </row>
    <row r="9" spans="1:10">
      <c r="A9" s="4" t="s">
        <v>8</v>
      </c>
      <c r="B9" s="4" t="s">
        <v>83</v>
      </c>
      <c r="C9" s="13" t="s">
        <v>195</v>
      </c>
      <c r="D9" s="13">
        <v>1.5</v>
      </c>
      <c r="E9" s="6">
        <v>105</v>
      </c>
      <c r="F9" s="18">
        <f t="shared" si="0"/>
        <v>89.25</v>
      </c>
      <c r="G9" s="20">
        <f t="shared" si="1"/>
        <v>84</v>
      </c>
      <c r="H9" s="19">
        <f t="shared" si="2"/>
        <v>78.75</v>
      </c>
      <c r="I9" s="19">
        <f t="shared" si="3"/>
        <v>73.5</v>
      </c>
      <c r="J9" s="28"/>
    </row>
    <row r="10" spans="1:10">
      <c r="A10" s="4" t="s">
        <v>8</v>
      </c>
      <c r="B10" s="4" t="s">
        <v>9</v>
      </c>
      <c r="C10" s="13" t="s">
        <v>195</v>
      </c>
      <c r="D10" s="13">
        <v>0.75</v>
      </c>
      <c r="E10" s="6">
        <v>59</v>
      </c>
      <c r="F10" s="18">
        <f t="shared" si="0"/>
        <v>50.15</v>
      </c>
      <c r="G10" s="20">
        <f t="shared" si="1"/>
        <v>47.2</v>
      </c>
      <c r="H10" s="19">
        <f t="shared" si="2"/>
        <v>44.25</v>
      </c>
      <c r="I10" s="19">
        <f t="shared" si="3"/>
        <v>41.3</v>
      </c>
      <c r="J10" s="28"/>
    </row>
    <row r="11" spans="1:10">
      <c r="A11" s="4" t="s">
        <v>8</v>
      </c>
      <c r="B11" s="4" t="s">
        <v>84</v>
      </c>
      <c r="C11" s="13" t="s">
        <v>195</v>
      </c>
      <c r="D11" s="13">
        <v>0.375</v>
      </c>
      <c r="E11" s="6">
        <v>35</v>
      </c>
      <c r="F11" s="18">
        <f t="shared" si="0"/>
        <v>29.75</v>
      </c>
      <c r="G11" s="20">
        <f t="shared" si="1"/>
        <v>28</v>
      </c>
      <c r="H11" s="19">
        <f t="shared" si="2"/>
        <v>26.25</v>
      </c>
      <c r="I11" s="19">
        <f t="shared" si="3"/>
        <v>24.5</v>
      </c>
      <c r="J11" s="28"/>
    </row>
    <row r="12" spans="1:10">
      <c r="A12" s="4" t="s">
        <v>8</v>
      </c>
      <c r="B12" s="4" t="s">
        <v>85</v>
      </c>
      <c r="C12" s="13" t="s">
        <v>195</v>
      </c>
      <c r="D12" s="13">
        <v>1.5</v>
      </c>
      <c r="E12" s="6">
        <v>130</v>
      </c>
      <c r="F12" s="18">
        <f t="shared" si="0"/>
        <v>110.5</v>
      </c>
      <c r="G12" s="20">
        <f t="shared" si="1"/>
        <v>104</v>
      </c>
      <c r="H12" s="19">
        <f t="shared" si="2"/>
        <v>97.5</v>
      </c>
      <c r="I12" s="19">
        <f t="shared" si="3"/>
        <v>91</v>
      </c>
      <c r="J12" s="28"/>
    </row>
    <row r="13" spans="1:10">
      <c r="A13" s="4" t="s">
        <v>176</v>
      </c>
      <c r="B13" s="4" t="s">
        <v>177</v>
      </c>
      <c r="C13" s="13">
        <v>1999</v>
      </c>
      <c r="D13" s="13">
        <v>0.75</v>
      </c>
      <c r="E13" s="6">
        <v>119.5</v>
      </c>
      <c r="F13" s="18">
        <f t="shared" si="0"/>
        <v>101.575</v>
      </c>
      <c r="G13" s="20">
        <f t="shared" si="1"/>
        <v>95.600000000000009</v>
      </c>
      <c r="H13" s="19">
        <f t="shared" si="2"/>
        <v>89.625</v>
      </c>
      <c r="I13" s="19">
        <f t="shared" si="3"/>
        <v>83.649999999999991</v>
      </c>
      <c r="J13" s="28"/>
    </row>
    <row r="14" spans="1:10">
      <c r="A14" s="4" t="s">
        <v>86</v>
      </c>
      <c r="B14" s="4" t="s">
        <v>87</v>
      </c>
      <c r="C14" s="13" t="s">
        <v>195</v>
      </c>
      <c r="D14" s="13">
        <v>0.75</v>
      </c>
      <c r="E14" s="6">
        <v>21.95</v>
      </c>
      <c r="F14" s="18">
        <f t="shared" si="0"/>
        <v>18.657499999999999</v>
      </c>
      <c r="G14" s="20">
        <f t="shared" si="1"/>
        <v>17.559999999999999</v>
      </c>
      <c r="H14" s="19">
        <f t="shared" si="2"/>
        <v>16.462499999999999</v>
      </c>
      <c r="I14" s="19">
        <f t="shared" si="3"/>
        <v>15.364999999999998</v>
      </c>
      <c r="J14" s="28"/>
    </row>
    <row r="15" spans="1:10">
      <c r="A15" s="4" t="s">
        <v>42</v>
      </c>
      <c r="B15" s="4" t="s">
        <v>88</v>
      </c>
      <c r="C15" s="13" t="s">
        <v>195</v>
      </c>
      <c r="D15" s="13">
        <v>0.75</v>
      </c>
      <c r="E15" s="6">
        <v>14.75</v>
      </c>
      <c r="F15" s="18">
        <f t="shared" si="0"/>
        <v>12.5375</v>
      </c>
      <c r="G15" s="20">
        <f t="shared" si="1"/>
        <v>11.8</v>
      </c>
      <c r="H15" s="19">
        <f t="shared" si="2"/>
        <v>11.0625</v>
      </c>
      <c r="I15" s="19">
        <f t="shared" si="3"/>
        <v>10.324999999999999</v>
      </c>
      <c r="J15" s="28"/>
    </row>
    <row r="16" spans="1:10">
      <c r="G16" s="20"/>
      <c r="J16" s="28"/>
    </row>
    <row r="17" spans="1:10">
      <c r="A17" s="3" t="s">
        <v>99</v>
      </c>
      <c r="G17" s="20"/>
      <c r="J17" s="28"/>
    </row>
    <row r="18" spans="1:10">
      <c r="A18" s="4" t="s">
        <v>16</v>
      </c>
      <c r="B18" s="4" t="s">
        <v>15</v>
      </c>
      <c r="C18" s="13">
        <v>2010</v>
      </c>
      <c r="D18" s="13">
        <v>0.75</v>
      </c>
      <c r="E18" s="6">
        <v>15.95</v>
      </c>
      <c r="F18" s="18">
        <f t="shared" ref="F18:F33" si="4">SUM(E18*0.85)</f>
        <v>13.557499999999999</v>
      </c>
      <c r="G18" s="20">
        <f t="shared" ref="G18:G33" si="5">SUM(E18*0.8)</f>
        <v>12.76</v>
      </c>
      <c r="H18" s="19">
        <f t="shared" ref="H18:H33" si="6">SUM(E18*0.75)</f>
        <v>11.962499999999999</v>
      </c>
      <c r="I18" s="19">
        <f t="shared" ref="I18:I33" si="7">SUM(E18*0.7)</f>
        <v>11.164999999999999</v>
      </c>
      <c r="J18" s="28"/>
    </row>
    <row r="19" spans="1:10">
      <c r="A19" s="4" t="s">
        <v>16</v>
      </c>
      <c r="B19" s="4" t="s">
        <v>89</v>
      </c>
      <c r="C19" s="13">
        <v>2010</v>
      </c>
      <c r="D19" s="13">
        <v>0.75</v>
      </c>
      <c r="E19" s="6">
        <v>26.95</v>
      </c>
      <c r="F19" s="18">
        <f t="shared" si="4"/>
        <v>22.907499999999999</v>
      </c>
      <c r="G19" s="20">
        <f t="shared" si="5"/>
        <v>21.560000000000002</v>
      </c>
      <c r="H19" s="19">
        <f t="shared" si="6"/>
        <v>20.212499999999999</v>
      </c>
      <c r="I19" s="19">
        <f t="shared" si="7"/>
        <v>18.864999999999998</v>
      </c>
      <c r="J19" s="28"/>
    </row>
    <row r="20" spans="1:10">
      <c r="A20" s="4" t="s">
        <v>16</v>
      </c>
      <c r="B20" s="4" t="s">
        <v>90</v>
      </c>
      <c r="C20" s="13">
        <v>2010</v>
      </c>
      <c r="D20" s="13">
        <v>0.75</v>
      </c>
      <c r="E20" s="6">
        <v>49.5</v>
      </c>
      <c r="F20" s="18">
        <f t="shared" si="4"/>
        <v>42.074999999999996</v>
      </c>
      <c r="G20" s="20">
        <f t="shared" si="5"/>
        <v>39.6</v>
      </c>
      <c r="H20" s="19">
        <f t="shared" si="6"/>
        <v>37.125</v>
      </c>
      <c r="I20" s="19">
        <f t="shared" si="7"/>
        <v>34.65</v>
      </c>
      <c r="J20" s="28"/>
    </row>
    <row r="21" spans="1:10">
      <c r="A21" s="4" t="s">
        <v>16</v>
      </c>
      <c r="B21" s="4" t="s">
        <v>91</v>
      </c>
      <c r="C21" s="13">
        <v>2010</v>
      </c>
      <c r="D21" s="13">
        <v>0.75</v>
      </c>
      <c r="E21" s="6">
        <v>49.5</v>
      </c>
      <c r="F21" s="18">
        <f t="shared" si="4"/>
        <v>42.074999999999996</v>
      </c>
      <c r="G21" s="20">
        <f t="shared" si="5"/>
        <v>39.6</v>
      </c>
      <c r="H21" s="19">
        <f t="shared" si="6"/>
        <v>37.125</v>
      </c>
      <c r="I21" s="19">
        <f t="shared" si="7"/>
        <v>34.65</v>
      </c>
      <c r="J21" s="28"/>
    </row>
    <row r="22" spans="1:10">
      <c r="A22" s="4" t="s">
        <v>17</v>
      </c>
      <c r="B22" s="4" t="s">
        <v>18</v>
      </c>
      <c r="C22" s="13">
        <v>2008</v>
      </c>
      <c r="D22" s="13">
        <v>0.75</v>
      </c>
      <c r="E22" s="6">
        <v>40</v>
      </c>
      <c r="F22" s="18">
        <f t="shared" si="4"/>
        <v>34</v>
      </c>
      <c r="G22" s="20">
        <f t="shared" si="5"/>
        <v>32</v>
      </c>
      <c r="H22" s="19">
        <f t="shared" si="6"/>
        <v>30</v>
      </c>
      <c r="I22" s="19">
        <f t="shared" si="7"/>
        <v>28</v>
      </c>
      <c r="J22" s="28"/>
    </row>
    <row r="23" spans="1:10">
      <c r="A23" s="4" t="s">
        <v>92</v>
      </c>
      <c r="B23" s="4" t="s">
        <v>93</v>
      </c>
      <c r="C23" s="13">
        <v>2011</v>
      </c>
      <c r="D23" s="13">
        <v>0.75</v>
      </c>
      <c r="E23" s="6">
        <v>31.5</v>
      </c>
      <c r="F23" s="18">
        <f t="shared" si="4"/>
        <v>26.774999999999999</v>
      </c>
      <c r="G23" s="20">
        <f t="shared" si="5"/>
        <v>25.200000000000003</v>
      </c>
      <c r="H23" s="19">
        <f t="shared" si="6"/>
        <v>23.625</v>
      </c>
      <c r="I23" s="19">
        <f t="shared" si="7"/>
        <v>22.049999999999997</v>
      </c>
      <c r="J23" s="28"/>
    </row>
    <row r="24" spans="1:10">
      <c r="A24" s="4" t="s">
        <v>92</v>
      </c>
      <c r="B24" s="4" t="s">
        <v>94</v>
      </c>
      <c r="C24" s="13">
        <v>2009</v>
      </c>
      <c r="D24" s="13">
        <v>0.75</v>
      </c>
      <c r="E24" s="6">
        <v>15.95</v>
      </c>
      <c r="F24" s="18">
        <f t="shared" si="4"/>
        <v>13.557499999999999</v>
      </c>
      <c r="G24" s="20">
        <f t="shared" si="5"/>
        <v>12.76</v>
      </c>
      <c r="H24" s="19">
        <f t="shared" si="6"/>
        <v>11.962499999999999</v>
      </c>
      <c r="I24" s="19">
        <f t="shared" si="7"/>
        <v>11.164999999999999</v>
      </c>
      <c r="J24" s="28"/>
    </row>
    <row r="25" spans="1:10">
      <c r="A25" s="4" t="s">
        <v>92</v>
      </c>
      <c r="B25" s="4" t="s">
        <v>94</v>
      </c>
      <c r="C25" s="13">
        <v>2010</v>
      </c>
      <c r="D25" s="13">
        <v>0.75</v>
      </c>
      <c r="E25" s="6">
        <v>15.95</v>
      </c>
      <c r="F25" s="18">
        <f t="shared" si="4"/>
        <v>13.557499999999999</v>
      </c>
      <c r="G25" s="20">
        <f t="shared" si="5"/>
        <v>12.76</v>
      </c>
      <c r="H25" s="19">
        <f t="shared" si="6"/>
        <v>11.962499999999999</v>
      </c>
      <c r="I25" s="19">
        <f t="shared" si="7"/>
        <v>11.164999999999999</v>
      </c>
      <c r="J25" s="28"/>
    </row>
    <row r="26" spans="1:10">
      <c r="A26" s="4" t="s">
        <v>95</v>
      </c>
      <c r="B26" s="4" t="s">
        <v>96</v>
      </c>
      <c r="C26" s="13">
        <v>2012</v>
      </c>
      <c r="D26" s="13">
        <v>0.75</v>
      </c>
      <c r="E26" s="6">
        <v>16.5</v>
      </c>
      <c r="F26" s="18">
        <f t="shared" si="4"/>
        <v>14.025</v>
      </c>
      <c r="G26" s="20">
        <f t="shared" si="5"/>
        <v>13.200000000000001</v>
      </c>
      <c r="H26" s="19">
        <f t="shared" si="6"/>
        <v>12.375</v>
      </c>
      <c r="I26" s="19">
        <f t="shared" si="7"/>
        <v>11.549999999999999</v>
      </c>
      <c r="J26" s="28"/>
    </row>
    <row r="27" spans="1:10">
      <c r="A27" s="4" t="s">
        <v>95</v>
      </c>
      <c r="B27" s="4" t="s">
        <v>97</v>
      </c>
      <c r="C27" s="13">
        <v>2007</v>
      </c>
      <c r="D27" s="13">
        <v>0.75</v>
      </c>
      <c r="E27" s="6">
        <v>79.5</v>
      </c>
      <c r="F27" s="18">
        <f t="shared" si="4"/>
        <v>67.575000000000003</v>
      </c>
      <c r="G27" s="20">
        <f t="shared" si="5"/>
        <v>63.6</v>
      </c>
      <c r="H27" s="19">
        <f t="shared" si="6"/>
        <v>59.625</v>
      </c>
      <c r="I27" s="19">
        <f t="shared" si="7"/>
        <v>55.65</v>
      </c>
      <c r="J27" s="28"/>
    </row>
    <row r="28" spans="1:10">
      <c r="A28" s="4" t="s">
        <v>98</v>
      </c>
      <c r="B28" s="4" t="s">
        <v>197</v>
      </c>
      <c r="C28" s="13">
        <v>2012</v>
      </c>
      <c r="D28" s="13">
        <v>0.75</v>
      </c>
      <c r="E28" s="6">
        <v>12.95</v>
      </c>
      <c r="F28" s="18">
        <f t="shared" si="4"/>
        <v>11.007499999999999</v>
      </c>
      <c r="G28" s="20">
        <f t="shared" si="5"/>
        <v>10.36</v>
      </c>
      <c r="H28" s="19">
        <f t="shared" si="6"/>
        <v>9.7124999999999986</v>
      </c>
      <c r="I28" s="19">
        <f t="shared" si="7"/>
        <v>9.0649999999999995</v>
      </c>
      <c r="J28" s="28"/>
    </row>
    <row r="29" spans="1:10">
      <c r="A29" s="1" t="s">
        <v>13</v>
      </c>
      <c r="B29" s="1" t="s">
        <v>14</v>
      </c>
      <c r="C29" s="14">
        <v>2005</v>
      </c>
      <c r="D29" s="14">
        <v>0.75</v>
      </c>
      <c r="E29" s="7">
        <v>86.94</v>
      </c>
      <c r="F29" s="18">
        <f t="shared" si="4"/>
        <v>73.899000000000001</v>
      </c>
      <c r="G29" s="20">
        <f t="shared" si="5"/>
        <v>69.552000000000007</v>
      </c>
      <c r="H29" s="19">
        <f t="shared" si="6"/>
        <v>65.204999999999998</v>
      </c>
      <c r="I29" s="19">
        <f t="shared" si="7"/>
        <v>60.857999999999997</v>
      </c>
      <c r="J29" s="28"/>
    </row>
    <row r="30" spans="1:10">
      <c r="A30" s="1" t="s">
        <v>11</v>
      </c>
      <c r="B30" s="1" t="s">
        <v>10</v>
      </c>
      <c r="C30" s="14">
        <v>2006</v>
      </c>
      <c r="D30" s="14">
        <v>0.75</v>
      </c>
      <c r="E30" s="7">
        <v>217.35</v>
      </c>
      <c r="F30" s="18">
        <f t="shared" si="4"/>
        <v>184.7475</v>
      </c>
      <c r="G30" s="20">
        <f t="shared" si="5"/>
        <v>173.88</v>
      </c>
      <c r="H30" s="19">
        <f t="shared" si="6"/>
        <v>163.01249999999999</v>
      </c>
      <c r="I30" s="19">
        <f t="shared" si="7"/>
        <v>152.14499999999998</v>
      </c>
      <c r="J30" s="28"/>
    </row>
    <row r="31" spans="1:10">
      <c r="A31" s="1" t="s">
        <v>11</v>
      </c>
      <c r="B31" s="1" t="s">
        <v>12</v>
      </c>
      <c r="C31" s="14">
        <v>2007</v>
      </c>
      <c r="D31" s="14">
        <v>0.75</v>
      </c>
      <c r="E31" s="7">
        <v>217.35</v>
      </c>
      <c r="F31" s="18">
        <f t="shared" si="4"/>
        <v>184.7475</v>
      </c>
      <c r="G31" s="20">
        <f t="shared" si="5"/>
        <v>173.88</v>
      </c>
      <c r="H31" s="19">
        <f t="shared" si="6"/>
        <v>163.01249999999999</v>
      </c>
      <c r="I31" s="19">
        <f t="shared" si="7"/>
        <v>152.14499999999998</v>
      </c>
      <c r="J31" s="28"/>
    </row>
    <row r="32" spans="1:10">
      <c r="A32" s="1" t="s">
        <v>17</v>
      </c>
      <c r="B32" s="1" t="s">
        <v>19</v>
      </c>
      <c r="C32" s="14">
        <v>2010</v>
      </c>
      <c r="D32" s="14">
        <v>0.75</v>
      </c>
      <c r="E32" s="7">
        <v>57.89</v>
      </c>
      <c r="F32" s="18">
        <f t="shared" si="4"/>
        <v>49.206499999999998</v>
      </c>
      <c r="G32" s="20">
        <f t="shared" si="5"/>
        <v>46.312000000000005</v>
      </c>
      <c r="H32" s="19">
        <f t="shared" si="6"/>
        <v>43.417500000000004</v>
      </c>
      <c r="I32" s="19">
        <f t="shared" si="7"/>
        <v>40.522999999999996</v>
      </c>
      <c r="J32" s="28"/>
    </row>
    <row r="33" spans="1:10">
      <c r="A33" s="1" t="s">
        <v>194</v>
      </c>
      <c r="B33" s="1" t="s">
        <v>193</v>
      </c>
      <c r="C33" s="14">
        <v>2006</v>
      </c>
      <c r="D33" s="14">
        <v>0.75</v>
      </c>
      <c r="E33" s="7">
        <v>39.950000000000003</v>
      </c>
      <c r="F33" s="18">
        <f t="shared" si="4"/>
        <v>33.957500000000003</v>
      </c>
      <c r="G33" s="20">
        <f t="shared" si="5"/>
        <v>31.960000000000004</v>
      </c>
      <c r="H33" s="19">
        <f t="shared" si="6"/>
        <v>29.962500000000002</v>
      </c>
      <c r="I33" s="19">
        <f t="shared" si="7"/>
        <v>27.965</v>
      </c>
      <c r="J33" s="28"/>
    </row>
    <row r="34" spans="1:10">
      <c r="G34" s="20"/>
      <c r="J34" s="28"/>
    </row>
    <row r="35" spans="1:10">
      <c r="A35" s="3" t="s">
        <v>20</v>
      </c>
      <c r="G35" s="20"/>
      <c r="J35" s="28"/>
    </row>
    <row r="36" spans="1:10">
      <c r="A36" s="2" t="s">
        <v>179</v>
      </c>
      <c r="B36" s="4" t="s">
        <v>178</v>
      </c>
      <c r="C36" s="13">
        <v>2007</v>
      </c>
      <c r="D36" s="13">
        <v>0.75</v>
      </c>
      <c r="E36" s="6">
        <v>55.5</v>
      </c>
      <c r="F36" s="18">
        <f t="shared" ref="F36:F52" si="8">SUM(E36*0.85)</f>
        <v>47.174999999999997</v>
      </c>
      <c r="G36" s="20">
        <f t="shared" ref="G36:G52" si="9">SUM(E36*0.8)</f>
        <v>44.400000000000006</v>
      </c>
      <c r="H36" s="19">
        <f t="shared" ref="H36:H52" si="10">SUM(E36*0.75)</f>
        <v>41.625</v>
      </c>
      <c r="I36" s="19">
        <f t="shared" ref="I36:I52" si="11">SUM(E36*0.7)</f>
        <v>38.849999999999994</v>
      </c>
      <c r="J36" s="28"/>
    </row>
    <row r="37" spans="1:10">
      <c r="A37" s="4" t="s">
        <v>101</v>
      </c>
      <c r="B37" s="4" t="s">
        <v>102</v>
      </c>
      <c r="C37" s="13">
        <v>2010</v>
      </c>
      <c r="D37" s="13">
        <v>0.75</v>
      </c>
      <c r="E37" s="6">
        <v>29.95</v>
      </c>
      <c r="F37" s="18">
        <f t="shared" si="8"/>
        <v>25.4575</v>
      </c>
      <c r="G37" s="20">
        <f t="shared" si="9"/>
        <v>23.96</v>
      </c>
      <c r="H37" s="19">
        <f t="shared" si="10"/>
        <v>22.462499999999999</v>
      </c>
      <c r="I37" s="19">
        <f t="shared" si="11"/>
        <v>20.965</v>
      </c>
      <c r="J37" s="28"/>
    </row>
    <row r="38" spans="1:10">
      <c r="A38" s="4" t="s">
        <v>101</v>
      </c>
      <c r="B38" s="4" t="s">
        <v>103</v>
      </c>
      <c r="C38" s="13">
        <v>2011</v>
      </c>
      <c r="D38" s="13">
        <v>0.75</v>
      </c>
      <c r="E38" s="6">
        <v>18.95</v>
      </c>
      <c r="F38" s="18">
        <f t="shared" si="8"/>
        <v>16.107499999999998</v>
      </c>
      <c r="G38" s="20">
        <f t="shared" si="9"/>
        <v>15.16</v>
      </c>
      <c r="H38" s="19">
        <f t="shared" si="10"/>
        <v>14.212499999999999</v>
      </c>
      <c r="I38" s="19">
        <f t="shared" si="11"/>
        <v>13.264999999999999</v>
      </c>
      <c r="J38" s="28"/>
    </row>
    <row r="39" spans="1:10">
      <c r="A39" s="4" t="s">
        <v>22</v>
      </c>
      <c r="B39" s="4" t="s">
        <v>21</v>
      </c>
      <c r="C39" s="13">
        <v>2008</v>
      </c>
      <c r="D39" s="13">
        <v>0.75</v>
      </c>
      <c r="E39" s="6">
        <v>18.25</v>
      </c>
      <c r="F39" s="18">
        <f t="shared" si="8"/>
        <v>15.512499999999999</v>
      </c>
      <c r="G39" s="20">
        <f t="shared" si="9"/>
        <v>14.600000000000001</v>
      </c>
      <c r="H39" s="19">
        <f t="shared" si="10"/>
        <v>13.6875</v>
      </c>
      <c r="I39" s="19">
        <f t="shared" si="11"/>
        <v>12.774999999999999</v>
      </c>
      <c r="J39" s="28"/>
    </row>
    <row r="40" spans="1:10">
      <c r="A40" s="4" t="s">
        <v>104</v>
      </c>
      <c r="B40" s="4" t="s">
        <v>105</v>
      </c>
      <c r="C40" s="13">
        <v>2011</v>
      </c>
      <c r="D40" s="13">
        <v>0.75</v>
      </c>
      <c r="E40" s="6">
        <v>22.5</v>
      </c>
      <c r="F40" s="18">
        <f t="shared" si="8"/>
        <v>19.125</v>
      </c>
      <c r="G40" s="20">
        <f t="shared" si="9"/>
        <v>18</v>
      </c>
      <c r="H40" s="19">
        <f t="shared" si="10"/>
        <v>16.875</v>
      </c>
      <c r="I40" s="19">
        <f t="shared" si="11"/>
        <v>15.749999999999998</v>
      </c>
      <c r="J40" s="28"/>
    </row>
    <row r="41" spans="1:10">
      <c r="A41" s="4" t="s">
        <v>104</v>
      </c>
      <c r="B41" s="4" t="s">
        <v>106</v>
      </c>
      <c r="C41" s="13">
        <v>2011</v>
      </c>
      <c r="D41" s="13">
        <v>0.75</v>
      </c>
      <c r="E41" s="6">
        <v>24.95</v>
      </c>
      <c r="F41" s="18">
        <f t="shared" si="8"/>
        <v>21.2075</v>
      </c>
      <c r="G41" s="20">
        <f t="shared" si="9"/>
        <v>19.96</v>
      </c>
      <c r="H41" s="19">
        <f t="shared" si="10"/>
        <v>18.712499999999999</v>
      </c>
      <c r="I41" s="19">
        <f t="shared" si="11"/>
        <v>17.465</v>
      </c>
      <c r="J41" s="28"/>
    </row>
    <row r="42" spans="1:10">
      <c r="A42" s="4" t="s">
        <v>25</v>
      </c>
      <c r="B42" s="4" t="s">
        <v>107</v>
      </c>
      <c r="C42" s="13">
        <v>2010</v>
      </c>
      <c r="D42" s="13">
        <v>0.75</v>
      </c>
      <c r="E42" s="6">
        <v>17.95</v>
      </c>
      <c r="F42" s="18">
        <f t="shared" si="8"/>
        <v>15.257499999999999</v>
      </c>
      <c r="G42" s="20">
        <f t="shared" si="9"/>
        <v>14.36</v>
      </c>
      <c r="H42" s="19">
        <f t="shared" si="10"/>
        <v>13.462499999999999</v>
      </c>
      <c r="I42" s="19">
        <f t="shared" si="11"/>
        <v>12.565</v>
      </c>
      <c r="J42" s="28"/>
    </row>
    <row r="43" spans="1:10">
      <c r="A43" s="4" t="s">
        <v>25</v>
      </c>
      <c r="B43" s="4" t="s">
        <v>26</v>
      </c>
      <c r="C43" s="13">
        <v>2007</v>
      </c>
      <c r="D43" s="13">
        <v>0.75</v>
      </c>
      <c r="E43" s="6">
        <v>19.95</v>
      </c>
      <c r="F43" s="18">
        <f t="shared" si="8"/>
        <v>16.9575</v>
      </c>
      <c r="G43" s="20">
        <f t="shared" si="9"/>
        <v>15.96</v>
      </c>
      <c r="H43" s="19">
        <f t="shared" si="10"/>
        <v>14.962499999999999</v>
      </c>
      <c r="I43" s="19">
        <f t="shared" si="11"/>
        <v>13.964999999999998</v>
      </c>
      <c r="J43" s="28"/>
    </row>
    <row r="44" spans="1:10">
      <c r="A44" s="4" t="s">
        <v>108</v>
      </c>
      <c r="B44" s="4" t="s">
        <v>107</v>
      </c>
      <c r="C44" s="13">
        <v>2009</v>
      </c>
      <c r="D44" s="13">
        <v>0.75</v>
      </c>
      <c r="E44" s="6">
        <v>39.950000000000003</v>
      </c>
      <c r="F44" s="18">
        <f t="shared" si="8"/>
        <v>33.957500000000003</v>
      </c>
      <c r="G44" s="20">
        <f t="shared" si="9"/>
        <v>31.960000000000004</v>
      </c>
      <c r="H44" s="19">
        <f t="shared" si="10"/>
        <v>29.962500000000002</v>
      </c>
      <c r="I44" s="19">
        <f t="shared" si="11"/>
        <v>27.965</v>
      </c>
      <c r="J44" s="28"/>
    </row>
    <row r="45" spans="1:10">
      <c r="A45" s="4" t="s">
        <v>109</v>
      </c>
      <c r="B45" s="4" t="s">
        <v>110</v>
      </c>
      <c r="C45" s="13">
        <v>2008</v>
      </c>
      <c r="D45" s="13">
        <v>0.75</v>
      </c>
      <c r="E45" s="6">
        <v>50</v>
      </c>
      <c r="F45" s="18">
        <f t="shared" si="8"/>
        <v>42.5</v>
      </c>
      <c r="G45" s="20">
        <f t="shared" si="9"/>
        <v>40</v>
      </c>
      <c r="H45" s="19">
        <f t="shared" si="10"/>
        <v>37.5</v>
      </c>
      <c r="I45" s="19">
        <f t="shared" si="11"/>
        <v>35</v>
      </c>
      <c r="J45" s="28"/>
    </row>
    <row r="46" spans="1:10">
      <c r="A46" s="4" t="s">
        <v>28</v>
      </c>
      <c r="B46" s="4" t="s">
        <v>27</v>
      </c>
      <c r="C46" s="13">
        <v>2009</v>
      </c>
      <c r="D46" s="13">
        <v>0.75</v>
      </c>
      <c r="E46" s="6">
        <v>13.95</v>
      </c>
      <c r="F46" s="18">
        <f t="shared" si="8"/>
        <v>11.8575</v>
      </c>
      <c r="G46" s="20">
        <f t="shared" si="9"/>
        <v>11.16</v>
      </c>
      <c r="H46" s="19">
        <f t="shared" si="10"/>
        <v>10.462499999999999</v>
      </c>
      <c r="I46" s="19">
        <f t="shared" si="11"/>
        <v>9.7649999999999988</v>
      </c>
      <c r="J46" s="28"/>
    </row>
    <row r="47" spans="1:10">
      <c r="A47" s="4" t="s">
        <v>28</v>
      </c>
      <c r="B47" s="4" t="s">
        <v>111</v>
      </c>
      <c r="C47" s="13">
        <v>2009</v>
      </c>
      <c r="D47" s="13">
        <v>0.75</v>
      </c>
      <c r="E47" s="6">
        <v>16.75</v>
      </c>
      <c r="F47" s="18">
        <f t="shared" si="8"/>
        <v>14.237499999999999</v>
      </c>
      <c r="G47" s="20">
        <f t="shared" si="9"/>
        <v>13.4</v>
      </c>
      <c r="H47" s="19">
        <f t="shared" si="10"/>
        <v>12.5625</v>
      </c>
      <c r="I47" s="19">
        <f t="shared" si="11"/>
        <v>11.725</v>
      </c>
      <c r="J47" s="28"/>
    </row>
    <row r="48" spans="1:10">
      <c r="A48" s="2" t="s">
        <v>22</v>
      </c>
      <c r="B48" s="2" t="s">
        <v>23</v>
      </c>
      <c r="C48" s="12">
        <v>2008</v>
      </c>
      <c r="D48" s="12">
        <v>0.75</v>
      </c>
      <c r="E48" s="8">
        <v>69.95</v>
      </c>
      <c r="F48" s="18">
        <f t="shared" si="8"/>
        <v>59.457500000000003</v>
      </c>
      <c r="G48" s="20">
        <f t="shared" si="9"/>
        <v>55.960000000000008</v>
      </c>
      <c r="H48" s="19">
        <f t="shared" si="10"/>
        <v>52.462500000000006</v>
      </c>
      <c r="I48" s="19">
        <f t="shared" si="11"/>
        <v>48.964999999999996</v>
      </c>
      <c r="J48" s="28"/>
    </row>
    <row r="49" spans="1:11">
      <c r="A49" s="2" t="s">
        <v>22</v>
      </c>
      <c r="B49" s="2" t="s">
        <v>24</v>
      </c>
      <c r="C49" s="12">
        <v>2006</v>
      </c>
      <c r="D49" s="12">
        <v>0.75</v>
      </c>
      <c r="E49" s="8">
        <v>96.5</v>
      </c>
      <c r="F49" s="18">
        <f t="shared" si="8"/>
        <v>82.024999999999991</v>
      </c>
      <c r="G49" s="20">
        <f t="shared" si="9"/>
        <v>77.2</v>
      </c>
      <c r="H49" s="19">
        <f t="shared" si="10"/>
        <v>72.375</v>
      </c>
      <c r="I49" s="19">
        <f t="shared" si="11"/>
        <v>67.55</v>
      </c>
      <c r="J49" s="28"/>
    </row>
    <row r="50" spans="1:11">
      <c r="A50" s="2" t="s">
        <v>100</v>
      </c>
      <c r="B50" s="2" t="s">
        <v>186</v>
      </c>
      <c r="C50" s="12">
        <v>2009</v>
      </c>
      <c r="D50" s="12">
        <v>0.75</v>
      </c>
      <c r="E50" s="5">
        <v>55</v>
      </c>
      <c r="F50" s="18">
        <f t="shared" si="8"/>
        <v>46.75</v>
      </c>
      <c r="G50" s="20">
        <f t="shared" si="9"/>
        <v>44</v>
      </c>
      <c r="H50" s="19">
        <f t="shared" si="10"/>
        <v>41.25</v>
      </c>
      <c r="I50" s="19">
        <f t="shared" si="11"/>
        <v>38.5</v>
      </c>
      <c r="J50" s="28"/>
    </row>
    <row r="51" spans="1:11">
      <c r="A51" s="2" t="s">
        <v>187</v>
      </c>
      <c r="B51" s="2" t="s">
        <v>188</v>
      </c>
      <c r="C51" s="12">
        <v>2010</v>
      </c>
      <c r="D51" s="12">
        <v>0.75</v>
      </c>
      <c r="E51" s="5">
        <v>76.95</v>
      </c>
      <c r="F51" s="18">
        <f t="shared" si="8"/>
        <v>65.407499999999999</v>
      </c>
      <c r="G51" s="20">
        <f t="shared" si="9"/>
        <v>61.56</v>
      </c>
      <c r="H51" s="19">
        <f t="shared" si="10"/>
        <v>57.712500000000006</v>
      </c>
      <c r="I51" s="19">
        <f t="shared" si="11"/>
        <v>53.865000000000002</v>
      </c>
      <c r="J51" s="28"/>
    </row>
    <row r="52" spans="1:11">
      <c r="A52" s="2" t="s">
        <v>191</v>
      </c>
      <c r="B52" s="2" t="s">
        <v>192</v>
      </c>
      <c r="C52" s="12">
        <v>2009</v>
      </c>
      <c r="D52" s="12">
        <v>0.75</v>
      </c>
      <c r="E52" s="5">
        <v>75</v>
      </c>
      <c r="F52" s="18">
        <f t="shared" si="8"/>
        <v>63.75</v>
      </c>
      <c r="G52" s="20">
        <f t="shared" si="9"/>
        <v>60</v>
      </c>
      <c r="H52" s="19">
        <f t="shared" si="10"/>
        <v>56.25</v>
      </c>
      <c r="I52" s="19">
        <f t="shared" si="11"/>
        <v>52.5</v>
      </c>
      <c r="J52" s="28"/>
    </row>
    <row r="53" spans="1:11">
      <c r="G53" s="20"/>
      <c r="J53" s="28"/>
    </row>
    <row r="54" spans="1:11">
      <c r="A54" s="3" t="s">
        <v>199</v>
      </c>
      <c r="G54" s="20"/>
      <c r="J54" s="28"/>
    </row>
    <row r="55" spans="1:11">
      <c r="A55" s="4" t="s">
        <v>119</v>
      </c>
      <c r="B55" s="4" t="s">
        <v>120</v>
      </c>
      <c r="C55" s="13">
        <v>2009</v>
      </c>
      <c r="D55" s="13">
        <v>3</v>
      </c>
      <c r="E55" s="6">
        <v>110</v>
      </c>
      <c r="F55" s="18">
        <f>SUM(E55*0.85)</f>
        <v>93.5</v>
      </c>
      <c r="G55" s="20">
        <f>SUM(E55*0.8)</f>
        <v>88</v>
      </c>
      <c r="H55" s="19">
        <f>SUM(E55*0.75)</f>
        <v>82.5</v>
      </c>
      <c r="I55" s="19">
        <f>SUM(E55*0.7)</f>
        <v>77</v>
      </c>
      <c r="J55" s="28"/>
    </row>
    <row r="56" spans="1:11">
      <c r="A56" s="4" t="s">
        <v>121</v>
      </c>
      <c r="B56" s="4" t="s">
        <v>122</v>
      </c>
      <c r="C56" s="13">
        <v>2011</v>
      </c>
      <c r="D56" s="13">
        <v>0.75</v>
      </c>
      <c r="E56" s="6">
        <v>29.95</v>
      </c>
      <c r="F56" s="18">
        <f>SUM(E56*0.85)</f>
        <v>25.4575</v>
      </c>
      <c r="G56" s="20">
        <f>SUM(E56*0.8)</f>
        <v>23.96</v>
      </c>
      <c r="H56" s="19">
        <f>SUM(E56*0.75)</f>
        <v>22.462499999999999</v>
      </c>
      <c r="I56" s="19">
        <f>SUM(E56*0.7)</f>
        <v>20.965</v>
      </c>
      <c r="J56" s="28"/>
    </row>
    <row r="57" spans="1:11">
      <c r="A57" s="2" t="s">
        <v>200</v>
      </c>
      <c r="B57" s="23" t="s">
        <v>213</v>
      </c>
      <c r="C57" s="24">
        <v>2011</v>
      </c>
      <c r="D57" s="13">
        <v>0.75</v>
      </c>
      <c r="E57" s="25">
        <v>110</v>
      </c>
      <c r="F57" s="18">
        <f t="shared" ref="F57:F70" si="12">SUM(E57*0.85)</f>
        <v>93.5</v>
      </c>
      <c r="G57" s="20">
        <f t="shared" ref="G57:G70" si="13">SUM(E57*0.8)</f>
        <v>88</v>
      </c>
      <c r="H57" s="19">
        <f t="shared" ref="H57:H70" si="14">SUM(E57*0.75)</f>
        <v>82.5</v>
      </c>
      <c r="I57" s="19">
        <f t="shared" ref="I57:I70" si="15">SUM(E57*0.7)</f>
        <v>77</v>
      </c>
      <c r="J57" s="28"/>
      <c r="K57" s="22"/>
    </row>
    <row r="58" spans="1:11">
      <c r="A58" s="23" t="s">
        <v>201</v>
      </c>
      <c r="B58" s="23" t="s">
        <v>214</v>
      </c>
      <c r="C58" s="24">
        <v>2002</v>
      </c>
      <c r="D58" s="13">
        <v>0.75</v>
      </c>
      <c r="E58" s="25">
        <v>49.95</v>
      </c>
      <c r="F58" s="18">
        <f t="shared" si="12"/>
        <v>42.457500000000003</v>
      </c>
      <c r="G58" s="20">
        <f t="shared" si="13"/>
        <v>39.960000000000008</v>
      </c>
      <c r="H58" s="19">
        <f t="shared" si="14"/>
        <v>37.462500000000006</v>
      </c>
      <c r="I58" s="19">
        <f t="shared" si="15"/>
        <v>34.964999999999996</v>
      </c>
      <c r="J58" s="28"/>
      <c r="K58" s="22"/>
    </row>
    <row r="59" spans="1:11">
      <c r="A59" s="23" t="s">
        <v>202</v>
      </c>
      <c r="B59" s="23" t="s">
        <v>215</v>
      </c>
      <c r="C59" s="24">
        <v>2010</v>
      </c>
      <c r="D59" s="13">
        <v>0.75</v>
      </c>
      <c r="E59" s="25">
        <v>65</v>
      </c>
      <c r="F59" s="18">
        <f t="shared" si="12"/>
        <v>55.25</v>
      </c>
      <c r="G59" s="20">
        <f t="shared" si="13"/>
        <v>52</v>
      </c>
      <c r="H59" s="19">
        <f t="shared" si="14"/>
        <v>48.75</v>
      </c>
      <c r="I59" s="19">
        <f t="shared" si="15"/>
        <v>45.5</v>
      </c>
      <c r="J59" s="28"/>
      <c r="K59" s="22"/>
    </row>
    <row r="60" spans="1:11">
      <c r="A60" s="23" t="s">
        <v>202</v>
      </c>
      <c r="B60" s="23" t="s">
        <v>216</v>
      </c>
      <c r="C60" s="24">
        <v>2009</v>
      </c>
      <c r="D60" s="13">
        <v>0.75</v>
      </c>
      <c r="E60" s="25">
        <v>47.5</v>
      </c>
      <c r="F60" s="18">
        <f t="shared" si="12"/>
        <v>40.375</v>
      </c>
      <c r="G60" s="20">
        <f t="shared" si="13"/>
        <v>38</v>
      </c>
      <c r="H60" s="19">
        <f t="shared" si="14"/>
        <v>35.625</v>
      </c>
      <c r="I60" s="19">
        <f t="shared" si="15"/>
        <v>33.25</v>
      </c>
      <c r="J60" s="28"/>
      <c r="K60" s="22"/>
    </row>
    <row r="61" spans="1:11">
      <c r="A61" s="23" t="s">
        <v>203</v>
      </c>
      <c r="B61" s="23" t="s">
        <v>217</v>
      </c>
      <c r="C61" s="24">
        <v>2007</v>
      </c>
      <c r="D61" s="13">
        <v>0.75</v>
      </c>
      <c r="E61" s="25">
        <v>399</v>
      </c>
      <c r="F61" s="18">
        <f t="shared" si="12"/>
        <v>339.15</v>
      </c>
      <c r="G61" s="20">
        <f t="shared" si="13"/>
        <v>319.20000000000005</v>
      </c>
      <c r="H61" s="19">
        <f t="shared" si="14"/>
        <v>299.25</v>
      </c>
      <c r="I61" s="19">
        <f t="shared" si="15"/>
        <v>279.29999999999995</v>
      </c>
      <c r="J61" s="28"/>
      <c r="K61" s="22"/>
    </row>
    <row r="62" spans="1:11">
      <c r="A62" s="23" t="s">
        <v>204</v>
      </c>
      <c r="B62" s="23" t="s">
        <v>218</v>
      </c>
      <c r="C62" s="24">
        <v>2010</v>
      </c>
      <c r="D62" s="13">
        <v>0.75</v>
      </c>
      <c r="E62" s="25">
        <v>32.5</v>
      </c>
      <c r="F62" s="18">
        <f t="shared" si="12"/>
        <v>27.625</v>
      </c>
      <c r="G62" s="20">
        <f t="shared" si="13"/>
        <v>26</v>
      </c>
      <c r="H62" s="19">
        <f t="shared" si="14"/>
        <v>24.375</v>
      </c>
      <c r="I62" s="19">
        <f t="shared" si="15"/>
        <v>22.75</v>
      </c>
      <c r="J62" s="28"/>
      <c r="K62" s="22"/>
    </row>
    <row r="63" spans="1:11">
      <c r="A63" s="23" t="s">
        <v>205</v>
      </c>
      <c r="B63" s="23" t="s">
        <v>219</v>
      </c>
      <c r="C63" s="24">
        <v>2010</v>
      </c>
      <c r="D63" s="13">
        <v>0.75</v>
      </c>
      <c r="E63" s="25">
        <v>80</v>
      </c>
      <c r="F63" s="18">
        <f t="shared" si="12"/>
        <v>68</v>
      </c>
      <c r="G63" s="20">
        <f t="shared" si="13"/>
        <v>64</v>
      </c>
      <c r="H63" s="19">
        <f t="shared" si="14"/>
        <v>60</v>
      </c>
      <c r="I63" s="19">
        <f t="shared" si="15"/>
        <v>56</v>
      </c>
      <c r="J63" s="28"/>
      <c r="K63" s="22"/>
    </row>
    <row r="64" spans="1:11">
      <c r="A64" s="23" t="s">
        <v>206</v>
      </c>
      <c r="B64" s="23" t="s">
        <v>220</v>
      </c>
      <c r="C64" s="24">
        <v>2010</v>
      </c>
      <c r="D64" s="13">
        <v>0.75</v>
      </c>
      <c r="E64" s="25">
        <v>1050</v>
      </c>
      <c r="F64" s="18">
        <f t="shared" si="12"/>
        <v>892.5</v>
      </c>
      <c r="G64" s="20">
        <f t="shared" si="13"/>
        <v>840</v>
      </c>
      <c r="H64" s="19">
        <f t="shared" si="14"/>
        <v>787.5</v>
      </c>
      <c r="I64" s="19">
        <f t="shared" si="15"/>
        <v>735</v>
      </c>
      <c r="J64" s="28"/>
      <c r="K64" s="22"/>
    </row>
    <row r="65" spans="1:11">
      <c r="A65" s="23" t="s">
        <v>207</v>
      </c>
      <c r="B65" s="23" t="s">
        <v>221</v>
      </c>
      <c r="C65" s="24">
        <v>2011</v>
      </c>
      <c r="D65" s="13">
        <v>0.75</v>
      </c>
      <c r="E65" s="25">
        <v>150</v>
      </c>
      <c r="F65" s="18">
        <f t="shared" si="12"/>
        <v>127.5</v>
      </c>
      <c r="G65" s="20">
        <f t="shared" si="13"/>
        <v>120</v>
      </c>
      <c r="H65" s="19">
        <f t="shared" si="14"/>
        <v>112.5</v>
      </c>
      <c r="I65" s="19">
        <f t="shared" si="15"/>
        <v>105</v>
      </c>
      <c r="J65" s="28"/>
      <c r="K65" s="22"/>
    </row>
    <row r="66" spans="1:11">
      <c r="A66" s="23" t="s">
        <v>208</v>
      </c>
      <c r="B66" s="23" t="s">
        <v>222</v>
      </c>
      <c r="C66" s="24">
        <v>2011</v>
      </c>
      <c r="D66" s="13">
        <v>0.75</v>
      </c>
      <c r="E66" s="25">
        <v>89.5</v>
      </c>
      <c r="F66" s="18">
        <f t="shared" si="12"/>
        <v>76.075000000000003</v>
      </c>
      <c r="G66" s="20">
        <f t="shared" si="13"/>
        <v>71.600000000000009</v>
      </c>
      <c r="H66" s="19">
        <f t="shared" si="14"/>
        <v>67.125</v>
      </c>
      <c r="I66" s="19">
        <f t="shared" si="15"/>
        <v>62.65</v>
      </c>
      <c r="J66" s="28"/>
      <c r="K66" s="22"/>
    </row>
    <row r="67" spans="1:11">
      <c r="A67" s="23" t="s">
        <v>209</v>
      </c>
      <c r="B67" s="23" t="s">
        <v>223</v>
      </c>
      <c r="C67" s="24">
        <v>2007</v>
      </c>
      <c r="D67" s="13">
        <v>0.75</v>
      </c>
      <c r="E67" s="25">
        <v>899</v>
      </c>
      <c r="F67" s="18">
        <f t="shared" si="12"/>
        <v>764.15</v>
      </c>
      <c r="G67" s="20">
        <f t="shared" si="13"/>
        <v>719.2</v>
      </c>
      <c r="H67" s="19">
        <f t="shared" si="14"/>
        <v>674.25</v>
      </c>
      <c r="I67" s="19">
        <f t="shared" si="15"/>
        <v>629.29999999999995</v>
      </c>
      <c r="J67" s="28"/>
      <c r="K67" s="22"/>
    </row>
    <row r="68" spans="1:11">
      <c r="A68" s="23" t="s">
        <v>210</v>
      </c>
      <c r="B68" s="23" t="s">
        <v>223</v>
      </c>
      <c r="C68" s="24">
        <v>2011</v>
      </c>
      <c r="D68" s="13">
        <v>0.75</v>
      </c>
      <c r="E68" s="25">
        <v>79.5</v>
      </c>
      <c r="F68" s="18">
        <f t="shared" si="12"/>
        <v>67.575000000000003</v>
      </c>
      <c r="G68" s="20">
        <f t="shared" si="13"/>
        <v>63.6</v>
      </c>
      <c r="H68" s="19">
        <f t="shared" si="14"/>
        <v>59.625</v>
      </c>
      <c r="I68" s="19">
        <f t="shared" si="15"/>
        <v>55.65</v>
      </c>
      <c r="J68" s="28"/>
      <c r="K68" s="22"/>
    </row>
    <row r="69" spans="1:11">
      <c r="A69" s="23" t="s">
        <v>211</v>
      </c>
      <c r="B69" s="23" t="s">
        <v>223</v>
      </c>
      <c r="C69" s="24">
        <v>2006</v>
      </c>
      <c r="D69" s="13">
        <v>0.75</v>
      </c>
      <c r="E69" s="25">
        <v>875</v>
      </c>
      <c r="F69" s="18">
        <f t="shared" si="12"/>
        <v>743.75</v>
      </c>
      <c r="G69" s="20">
        <f t="shared" si="13"/>
        <v>700</v>
      </c>
      <c r="H69" s="19">
        <f t="shared" si="14"/>
        <v>656.25</v>
      </c>
      <c r="I69" s="19">
        <f t="shared" si="15"/>
        <v>612.5</v>
      </c>
      <c r="J69" s="28"/>
      <c r="K69" s="22"/>
    </row>
    <row r="70" spans="1:11">
      <c r="A70" s="23" t="s">
        <v>212</v>
      </c>
      <c r="B70" s="23" t="s">
        <v>216</v>
      </c>
      <c r="C70" s="24">
        <v>2010</v>
      </c>
      <c r="D70" s="13">
        <v>0.75</v>
      </c>
      <c r="E70" s="25">
        <v>144</v>
      </c>
      <c r="F70" s="18">
        <f t="shared" si="12"/>
        <v>122.39999999999999</v>
      </c>
      <c r="G70" s="20">
        <f t="shared" si="13"/>
        <v>115.2</v>
      </c>
      <c r="H70" s="19">
        <f t="shared" si="14"/>
        <v>108</v>
      </c>
      <c r="I70" s="19">
        <f t="shared" si="15"/>
        <v>100.8</v>
      </c>
      <c r="J70" s="28"/>
      <c r="K70" s="22"/>
    </row>
    <row r="71" spans="1:11">
      <c r="A71" s="21"/>
      <c r="B71"/>
      <c r="C71"/>
      <c r="G71" s="20"/>
      <c r="J71" s="28"/>
      <c r="K71" s="26"/>
    </row>
    <row r="72" spans="1:11">
      <c r="A72" s="3" t="s">
        <v>29</v>
      </c>
      <c r="G72" s="20"/>
      <c r="J72" s="28"/>
    </row>
    <row r="73" spans="1:11">
      <c r="A73" s="4" t="s">
        <v>112</v>
      </c>
      <c r="B73" s="4" t="s">
        <v>113</v>
      </c>
      <c r="C73" s="13">
        <v>2012</v>
      </c>
      <c r="D73" s="13">
        <v>0.75</v>
      </c>
      <c r="E73" s="6">
        <v>11.95</v>
      </c>
      <c r="F73" s="18">
        <f t="shared" ref="F73:F78" si="16">SUM(E73*0.85)</f>
        <v>10.157499999999999</v>
      </c>
      <c r="G73" s="20">
        <f t="shared" ref="G73:G78" si="17">SUM(E73*0.8)</f>
        <v>9.56</v>
      </c>
      <c r="H73" s="19">
        <f t="shared" ref="H73:H78" si="18">SUM(E73*0.75)</f>
        <v>8.9624999999999986</v>
      </c>
      <c r="I73" s="19">
        <f t="shared" ref="I73:I78" si="19">SUM(E73*0.7)</f>
        <v>8.3649999999999984</v>
      </c>
      <c r="J73" s="28"/>
    </row>
    <row r="74" spans="1:11">
      <c r="A74" s="4" t="s">
        <v>112</v>
      </c>
      <c r="B74" s="4" t="s">
        <v>114</v>
      </c>
      <c r="C74" s="13">
        <v>2011</v>
      </c>
      <c r="D74" s="13">
        <v>0.75</v>
      </c>
      <c r="E74" s="6">
        <v>14.5</v>
      </c>
      <c r="F74" s="18">
        <f t="shared" si="16"/>
        <v>12.324999999999999</v>
      </c>
      <c r="G74" s="20">
        <f t="shared" si="17"/>
        <v>11.600000000000001</v>
      </c>
      <c r="H74" s="19">
        <f t="shared" si="18"/>
        <v>10.875</v>
      </c>
      <c r="I74" s="19">
        <f t="shared" si="19"/>
        <v>10.149999999999999</v>
      </c>
      <c r="J74" s="28"/>
    </row>
    <row r="75" spans="1:11">
      <c r="A75" s="4" t="s">
        <v>112</v>
      </c>
      <c r="B75" s="4" t="s">
        <v>115</v>
      </c>
      <c r="C75" s="13">
        <v>2011</v>
      </c>
      <c r="D75" s="13">
        <v>0.75</v>
      </c>
      <c r="E75" s="6">
        <v>14.95</v>
      </c>
      <c r="F75" s="18">
        <f t="shared" si="16"/>
        <v>12.7075</v>
      </c>
      <c r="G75" s="20">
        <f t="shared" si="17"/>
        <v>11.96</v>
      </c>
      <c r="H75" s="19">
        <f t="shared" si="18"/>
        <v>11.212499999999999</v>
      </c>
      <c r="I75" s="19">
        <f t="shared" si="19"/>
        <v>10.464999999999998</v>
      </c>
      <c r="J75" s="28"/>
    </row>
    <row r="76" spans="1:11">
      <c r="A76" s="4" t="s">
        <v>33</v>
      </c>
      <c r="B76" s="4" t="s">
        <v>32</v>
      </c>
      <c r="C76" s="13">
        <v>2010</v>
      </c>
      <c r="D76" s="13">
        <v>0.75</v>
      </c>
      <c r="E76" s="6">
        <v>14.5</v>
      </c>
      <c r="F76" s="18">
        <f t="shared" si="16"/>
        <v>12.324999999999999</v>
      </c>
      <c r="G76" s="20">
        <f t="shared" si="17"/>
        <v>11.600000000000001</v>
      </c>
      <c r="H76" s="19">
        <f t="shared" si="18"/>
        <v>10.875</v>
      </c>
      <c r="I76" s="19">
        <f t="shared" si="19"/>
        <v>10.149999999999999</v>
      </c>
      <c r="J76" s="28"/>
    </row>
    <row r="77" spans="1:11">
      <c r="A77" s="4" t="s">
        <v>116</v>
      </c>
      <c r="B77" s="4" t="s">
        <v>117</v>
      </c>
      <c r="C77" s="13">
        <v>2011</v>
      </c>
      <c r="D77" s="13">
        <v>0.75</v>
      </c>
      <c r="E77" s="6">
        <v>15.5</v>
      </c>
      <c r="F77" s="18">
        <f t="shared" si="16"/>
        <v>13.174999999999999</v>
      </c>
      <c r="G77" s="20">
        <f t="shared" si="17"/>
        <v>12.4</v>
      </c>
      <c r="H77" s="19">
        <f t="shared" si="18"/>
        <v>11.625</v>
      </c>
      <c r="I77" s="19">
        <f t="shared" si="19"/>
        <v>10.85</v>
      </c>
      <c r="J77" s="28"/>
    </row>
    <row r="78" spans="1:11">
      <c r="A78" s="4" t="s">
        <v>116</v>
      </c>
      <c r="B78" s="4" t="s">
        <v>118</v>
      </c>
      <c r="C78" s="13">
        <v>2012</v>
      </c>
      <c r="D78" s="13">
        <v>0.75</v>
      </c>
      <c r="E78" s="6">
        <v>16.5</v>
      </c>
      <c r="F78" s="18">
        <f t="shared" si="16"/>
        <v>14.025</v>
      </c>
      <c r="G78" s="20">
        <f t="shared" si="17"/>
        <v>13.200000000000001</v>
      </c>
      <c r="H78" s="19">
        <f t="shared" si="18"/>
        <v>12.375</v>
      </c>
      <c r="I78" s="19">
        <f t="shared" si="19"/>
        <v>11.549999999999999</v>
      </c>
      <c r="J78" s="28"/>
    </row>
    <row r="79" spans="1:11">
      <c r="J79" s="28"/>
    </row>
    <row r="80" spans="1:11">
      <c r="J80" s="28"/>
    </row>
    <row r="81" spans="1:10">
      <c r="A81" s="4" t="s">
        <v>34</v>
      </c>
      <c r="B81" s="4" t="s">
        <v>123</v>
      </c>
      <c r="C81" s="13">
        <v>2012</v>
      </c>
      <c r="D81" s="13">
        <v>0.75</v>
      </c>
      <c r="E81" s="6">
        <v>10.5</v>
      </c>
      <c r="F81" s="18">
        <f t="shared" ref="F81:F99" si="20">SUM(E81*0.85)</f>
        <v>8.9249999999999989</v>
      </c>
      <c r="G81" s="20">
        <f t="shared" ref="G81:G99" si="21">SUM(E81*0.8)</f>
        <v>8.4</v>
      </c>
      <c r="H81" s="19">
        <f t="shared" ref="H81:H99" si="22">SUM(E81*0.75)</f>
        <v>7.875</v>
      </c>
      <c r="I81" s="19">
        <f t="shared" ref="I81:I99" si="23">SUM(E81*0.7)</f>
        <v>7.35</v>
      </c>
      <c r="J81" s="28"/>
    </row>
    <row r="82" spans="1:10">
      <c r="A82" s="4" t="s">
        <v>34</v>
      </c>
      <c r="B82" s="4" t="s">
        <v>124</v>
      </c>
      <c r="C82" s="13">
        <v>2011</v>
      </c>
      <c r="D82" s="13">
        <v>0.75</v>
      </c>
      <c r="E82" s="6">
        <v>10.5</v>
      </c>
      <c r="F82" s="18">
        <f t="shared" si="20"/>
        <v>8.9249999999999989</v>
      </c>
      <c r="G82" s="20">
        <f t="shared" si="21"/>
        <v>8.4</v>
      </c>
      <c r="H82" s="19">
        <f t="shared" si="22"/>
        <v>7.875</v>
      </c>
      <c r="I82" s="19">
        <f t="shared" si="23"/>
        <v>7.35</v>
      </c>
      <c r="J82" s="28"/>
    </row>
    <row r="83" spans="1:10">
      <c r="A83" s="4" t="s">
        <v>34</v>
      </c>
      <c r="B83" s="4" t="s">
        <v>125</v>
      </c>
      <c r="C83" s="13">
        <v>2011</v>
      </c>
      <c r="D83" s="13">
        <v>1.5</v>
      </c>
      <c r="E83" s="6">
        <v>22.88</v>
      </c>
      <c r="F83" s="18">
        <f t="shared" si="20"/>
        <v>19.448</v>
      </c>
      <c r="G83" s="20">
        <f t="shared" si="21"/>
        <v>18.303999999999998</v>
      </c>
      <c r="H83" s="19">
        <f t="shared" si="22"/>
        <v>17.16</v>
      </c>
      <c r="I83" s="19">
        <f t="shared" si="23"/>
        <v>16.015999999999998</v>
      </c>
      <c r="J83" s="28"/>
    </row>
    <row r="84" spans="1:10">
      <c r="A84" s="4" t="s">
        <v>126</v>
      </c>
      <c r="B84" s="4" t="s">
        <v>127</v>
      </c>
      <c r="C84" s="13">
        <v>2012</v>
      </c>
      <c r="D84" s="13">
        <v>0.75</v>
      </c>
      <c r="E84" s="6">
        <v>12.95</v>
      </c>
      <c r="F84" s="18">
        <f t="shared" si="20"/>
        <v>11.007499999999999</v>
      </c>
      <c r="G84" s="20">
        <f t="shared" si="21"/>
        <v>10.36</v>
      </c>
      <c r="H84" s="19">
        <f t="shared" si="22"/>
        <v>9.7124999999999986</v>
      </c>
      <c r="I84" s="19">
        <f t="shared" si="23"/>
        <v>9.0649999999999995</v>
      </c>
      <c r="J84" s="28"/>
    </row>
    <row r="85" spans="1:10">
      <c r="A85" s="4" t="s">
        <v>126</v>
      </c>
      <c r="B85" s="4" t="s">
        <v>128</v>
      </c>
      <c r="C85" s="13">
        <v>2010</v>
      </c>
      <c r="D85" s="13">
        <v>0.75</v>
      </c>
      <c r="E85" s="6">
        <v>12.95</v>
      </c>
      <c r="F85" s="18">
        <f t="shared" si="20"/>
        <v>11.007499999999999</v>
      </c>
      <c r="G85" s="20">
        <f t="shared" si="21"/>
        <v>10.36</v>
      </c>
      <c r="H85" s="19">
        <f t="shared" si="22"/>
        <v>9.7124999999999986</v>
      </c>
      <c r="I85" s="19">
        <f t="shared" si="23"/>
        <v>9.0649999999999995</v>
      </c>
      <c r="J85" s="28"/>
    </row>
    <row r="86" spans="1:10">
      <c r="A86" s="4" t="s">
        <v>129</v>
      </c>
      <c r="B86" s="4" t="s">
        <v>130</v>
      </c>
      <c r="C86" s="13">
        <v>2012</v>
      </c>
      <c r="D86" s="13">
        <v>0.75</v>
      </c>
      <c r="E86" s="6">
        <v>13.95</v>
      </c>
      <c r="F86" s="18">
        <f t="shared" si="20"/>
        <v>11.8575</v>
      </c>
      <c r="G86" s="20">
        <f t="shared" si="21"/>
        <v>11.16</v>
      </c>
      <c r="H86" s="19">
        <f t="shared" si="22"/>
        <v>10.462499999999999</v>
      </c>
      <c r="I86" s="19">
        <f t="shared" si="23"/>
        <v>9.7649999999999988</v>
      </c>
      <c r="J86" s="28"/>
    </row>
    <row r="87" spans="1:10">
      <c r="A87" s="4" t="s">
        <v>129</v>
      </c>
      <c r="B87" s="4" t="s">
        <v>131</v>
      </c>
      <c r="C87" s="13">
        <v>2012</v>
      </c>
      <c r="D87" s="13">
        <v>0.75</v>
      </c>
      <c r="E87" s="6">
        <v>13.5</v>
      </c>
      <c r="F87" s="18">
        <f t="shared" si="20"/>
        <v>11.475</v>
      </c>
      <c r="G87" s="20">
        <f t="shared" si="21"/>
        <v>10.8</v>
      </c>
      <c r="H87" s="19">
        <f t="shared" si="22"/>
        <v>10.125</v>
      </c>
      <c r="I87" s="19">
        <f t="shared" si="23"/>
        <v>9.4499999999999993</v>
      </c>
      <c r="J87" s="28"/>
    </row>
    <row r="88" spans="1:10">
      <c r="A88" s="4" t="s">
        <v>35</v>
      </c>
      <c r="B88" s="4" t="s">
        <v>132</v>
      </c>
      <c r="C88" s="13">
        <v>2012</v>
      </c>
      <c r="D88" s="13">
        <v>1.5</v>
      </c>
      <c r="E88" s="6">
        <v>15.5</v>
      </c>
      <c r="F88" s="18">
        <f t="shared" si="20"/>
        <v>13.174999999999999</v>
      </c>
      <c r="G88" s="20">
        <f t="shared" si="21"/>
        <v>12.4</v>
      </c>
      <c r="H88" s="19">
        <f t="shared" si="22"/>
        <v>11.625</v>
      </c>
      <c r="I88" s="19">
        <f t="shared" si="23"/>
        <v>10.85</v>
      </c>
      <c r="J88" s="28"/>
    </row>
    <row r="89" spans="1:10">
      <c r="A89" s="4" t="s">
        <v>133</v>
      </c>
      <c r="B89" s="4" t="s">
        <v>134</v>
      </c>
      <c r="C89" s="13">
        <v>2011</v>
      </c>
      <c r="D89" s="13">
        <v>0.75</v>
      </c>
      <c r="E89" s="6">
        <v>13.95</v>
      </c>
      <c r="F89" s="18">
        <f t="shared" si="20"/>
        <v>11.8575</v>
      </c>
      <c r="G89" s="20">
        <f t="shared" si="21"/>
        <v>11.16</v>
      </c>
      <c r="H89" s="19">
        <f t="shared" si="22"/>
        <v>10.462499999999999</v>
      </c>
      <c r="I89" s="19">
        <f t="shared" si="23"/>
        <v>9.7649999999999988</v>
      </c>
      <c r="J89" s="28"/>
    </row>
    <row r="90" spans="1:10">
      <c r="A90" s="4" t="s">
        <v>36</v>
      </c>
      <c r="B90" s="4" t="s">
        <v>135</v>
      </c>
      <c r="C90" s="13">
        <v>2011</v>
      </c>
      <c r="D90" s="13">
        <v>0.75</v>
      </c>
      <c r="E90" s="6">
        <v>7.5</v>
      </c>
      <c r="F90" s="18">
        <f t="shared" si="20"/>
        <v>6.375</v>
      </c>
      <c r="G90" s="20">
        <f t="shared" si="21"/>
        <v>6</v>
      </c>
      <c r="H90" s="19">
        <f t="shared" si="22"/>
        <v>5.625</v>
      </c>
      <c r="I90" s="19">
        <f t="shared" si="23"/>
        <v>5.25</v>
      </c>
      <c r="J90" s="28"/>
    </row>
    <row r="91" spans="1:10">
      <c r="A91" s="4" t="s">
        <v>198</v>
      </c>
      <c r="B91" s="4" t="s">
        <v>136</v>
      </c>
      <c r="C91" s="13">
        <v>2012</v>
      </c>
      <c r="D91" s="13">
        <v>0.75</v>
      </c>
      <c r="E91" s="6">
        <v>7.25</v>
      </c>
      <c r="F91" s="18">
        <f t="shared" si="20"/>
        <v>6.1624999999999996</v>
      </c>
      <c r="G91" s="20">
        <f t="shared" si="21"/>
        <v>5.8000000000000007</v>
      </c>
      <c r="H91" s="19">
        <f t="shared" si="22"/>
        <v>5.4375</v>
      </c>
      <c r="I91" s="19">
        <f t="shared" si="23"/>
        <v>5.0749999999999993</v>
      </c>
      <c r="J91" s="28"/>
    </row>
    <row r="92" spans="1:10">
      <c r="A92" s="4" t="s">
        <v>137</v>
      </c>
      <c r="B92" s="4" t="s">
        <v>138</v>
      </c>
      <c r="C92" s="13">
        <v>2010</v>
      </c>
      <c r="D92" s="13">
        <v>0.75</v>
      </c>
      <c r="E92" s="6">
        <v>7.95</v>
      </c>
      <c r="F92" s="18">
        <f t="shared" si="20"/>
        <v>6.7575000000000003</v>
      </c>
      <c r="G92" s="20">
        <f t="shared" si="21"/>
        <v>6.36</v>
      </c>
      <c r="H92" s="19">
        <f t="shared" si="22"/>
        <v>5.9625000000000004</v>
      </c>
      <c r="I92" s="19">
        <f t="shared" si="23"/>
        <v>5.5649999999999995</v>
      </c>
      <c r="J92" s="28"/>
    </row>
    <row r="93" spans="1:10">
      <c r="A93" s="4" t="s">
        <v>38</v>
      </c>
      <c r="B93" s="4" t="s">
        <v>37</v>
      </c>
      <c r="C93" s="13">
        <v>2010</v>
      </c>
      <c r="D93" s="13">
        <v>0.75</v>
      </c>
      <c r="E93" s="6">
        <v>14.5</v>
      </c>
      <c r="F93" s="18">
        <f t="shared" si="20"/>
        <v>12.324999999999999</v>
      </c>
      <c r="G93" s="20">
        <f t="shared" si="21"/>
        <v>11.600000000000001</v>
      </c>
      <c r="H93" s="19">
        <f t="shared" si="22"/>
        <v>10.875</v>
      </c>
      <c r="I93" s="19">
        <f t="shared" si="23"/>
        <v>10.149999999999999</v>
      </c>
      <c r="J93" s="28"/>
    </row>
    <row r="94" spans="1:10">
      <c r="A94" s="4" t="s">
        <v>38</v>
      </c>
      <c r="B94" s="4" t="s">
        <v>37</v>
      </c>
      <c r="C94" s="13">
        <v>2011</v>
      </c>
      <c r="D94" s="13">
        <v>0.75</v>
      </c>
      <c r="E94" s="6">
        <v>14.95</v>
      </c>
      <c r="F94" s="18">
        <f t="shared" si="20"/>
        <v>12.7075</v>
      </c>
      <c r="G94" s="20">
        <f t="shared" si="21"/>
        <v>11.96</v>
      </c>
      <c r="H94" s="19">
        <f t="shared" si="22"/>
        <v>11.212499999999999</v>
      </c>
      <c r="I94" s="19">
        <f t="shared" si="23"/>
        <v>10.464999999999998</v>
      </c>
      <c r="J94" s="28"/>
    </row>
    <row r="95" spans="1:10">
      <c r="A95" s="4" t="s">
        <v>38</v>
      </c>
      <c r="B95" s="4" t="s">
        <v>39</v>
      </c>
      <c r="C95" s="13">
        <v>2010</v>
      </c>
      <c r="D95" s="13">
        <v>0.75</v>
      </c>
      <c r="E95" s="6">
        <v>13.5</v>
      </c>
      <c r="F95" s="18">
        <f t="shared" si="20"/>
        <v>11.475</v>
      </c>
      <c r="G95" s="20">
        <f t="shared" si="21"/>
        <v>10.8</v>
      </c>
      <c r="H95" s="19">
        <f t="shared" si="22"/>
        <v>10.125</v>
      </c>
      <c r="I95" s="19">
        <f t="shared" si="23"/>
        <v>9.4499999999999993</v>
      </c>
      <c r="J95" s="28"/>
    </row>
    <row r="96" spans="1:10">
      <c r="A96" s="4" t="s">
        <v>38</v>
      </c>
      <c r="B96" s="4" t="s">
        <v>40</v>
      </c>
      <c r="C96" s="13">
        <v>2010</v>
      </c>
      <c r="D96" s="13">
        <v>0.75</v>
      </c>
      <c r="E96" s="6">
        <v>19.95</v>
      </c>
      <c r="F96" s="18">
        <f t="shared" si="20"/>
        <v>16.9575</v>
      </c>
      <c r="G96" s="20">
        <f t="shared" si="21"/>
        <v>15.96</v>
      </c>
      <c r="H96" s="19">
        <f t="shared" si="22"/>
        <v>14.962499999999999</v>
      </c>
      <c r="I96" s="19">
        <f t="shared" si="23"/>
        <v>13.964999999999998</v>
      </c>
      <c r="J96" s="28"/>
    </row>
    <row r="97" spans="1:10">
      <c r="A97" s="4" t="s">
        <v>38</v>
      </c>
      <c r="B97" s="4" t="s">
        <v>139</v>
      </c>
      <c r="C97" s="13">
        <v>2007</v>
      </c>
      <c r="D97" s="13">
        <v>0.75</v>
      </c>
      <c r="E97" s="6">
        <v>50</v>
      </c>
      <c r="F97" s="18">
        <f t="shared" si="20"/>
        <v>42.5</v>
      </c>
      <c r="G97" s="20">
        <f t="shared" si="21"/>
        <v>40</v>
      </c>
      <c r="H97" s="19">
        <f t="shared" si="22"/>
        <v>37.5</v>
      </c>
      <c r="I97" s="19">
        <f t="shared" si="23"/>
        <v>35</v>
      </c>
      <c r="J97" s="28"/>
    </row>
    <row r="98" spans="1:10">
      <c r="A98" s="2" t="s">
        <v>31</v>
      </c>
      <c r="B98" s="2" t="s">
        <v>30</v>
      </c>
      <c r="C98" s="12">
        <v>2010</v>
      </c>
      <c r="D98" s="12">
        <v>0.75</v>
      </c>
      <c r="E98" s="8">
        <v>14.5</v>
      </c>
      <c r="F98" s="18">
        <f t="shared" si="20"/>
        <v>12.324999999999999</v>
      </c>
      <c r="G98" s="20">
        <f t="shared" si="21"/>
        <v>11.600000000000001</v>
      </c>
      <c r="H98" s="19">
        <f t="shared" si="22"/>
        <v>10.875</v>
      </c>
      <c r="I98" s="19">
        <f t="shared" si="23"/>
        <v>10.149999999999999</v>
      </c>
      <c r="J98" s="28"/>
    </row>
    <row r="99" spans="1:10">
      <c r="A99" s="2" t="s">
        <v>189</v>
      </c>
      <c r="B99" s="2" t="s">
        <v>190</v>
      </c>
      <c r="C99" s="12">
        <v>2011</v>
      </c>
      <c r="D99" s="12">
        <v>0.75</v>
      </c>
      <c r="E99" s="8">
        <v>19.95</v>
      </c>
      <c r="F99" s="18">
        <f t="shared" si="20"/>
        <v>16.9575</v>
      </c>
      <c r="G99" s="20">
        <f t="shared" si="21"/>
        <v>15.96</v>
      </c>
      <c r="H99" s="19">
        <f t="shared" si="22"/>
        <v>14.962499999999999</v>
      </c>
      <c r="I99" s="19">
        <f t="shared" si="23"/>
        <v>13.964999999999998</v>
      </c>
      <c r="J99" s="28"/>
    </row>
    <row r="100" spans="1:10">
      <c r="G100" s="20"/>
      <c r="J100" s="28"/>
    </row>
    <row r="101" spans="1:10">
      <c r="A101" s="3" t="s">
        <v>41</v>
      </c>
      <c r="G101" s="20"/>
      <c r="J101" s="28"/>
    </row>
    <row r="102" spans="1:10">
      <c r="A102" s="4" t="s">
        <v>140</v>
      </c>
      <c r="B102" s="4" t="s">
        <v>141</v>
      </c>
      <c r="C102" s="13">
        <v>2010</v>
      </c>
      <c r="D102" s="13">
        <v>0.75</v>
      </c>
      <c r="E102" s="6">
        <v>9.75</v>
      </c>
      <c r="F102" s="18">
        <f t="shared" ref="F102:F123" si="24">SUM(E102*0.85)</f>
        <v>8.2874999999999996</v>
      </c>
      <c r="G102" s="20">
        <f t="shared" ref="G102:G123" si="25">SUM(E102*0.8)</f>
        <v>7.8000000000000007</v>
      </c>
      <c r="H102" s="19">
        <f t="shared" ref="H102:H123" si="26">SUM(E102*0.75)</f>
        <v>7.3125</v>
      </c>
      <c r="I102" s="19">
        <f t="shared" ref="I102:I123" si="27">SUM(E102*0.7)</f>
        <v>6.8249999999999993</v>
      </c>
      <c r="J102" s="28"/>
    </row>
    <row r="103" spans="1:10">
      <c r="A103" s="4" t="s">
        <v>44</v>
      </c>
      <c r="B103" s="4" t="s">
        <v>43</v>
      </c>
      <c r="C103" s="13">
        <v>2012</v>
      </c>
      <c r="D103" s="13">
        <v>0.75</v>
      </c>
      <c r="E103" s="6">
        <v>13.95</v>
      </c>
      <c r="F103" s="18">
        <f t="shared" si="24"/>
        <v>11.8575</v>
      </c>
      <c r="G103" s="20">
        <f t="shared" si="25"/>
        <v>11.16</v>
      </c>
      <c r="H103" s="19">
        <f t="shared" si="26"/>
        <v>10.462499999999999</v>
      </c>
      <c r="I103" s="19">
        <f t="shared" si="27"/>
        <v>9.7649999999999988</v>
      </c>
      <c r="J103" s="28"/>
    </row>
    <row r="104" spans="1:10">
      <c r="A104" s="4" t="s">
        <v>44</v>
      </c>
      <c r="B104" s="4" t="s">
        <v>142</v>
      </c>
      <c r="C104" s="13">
        <v>2012</v>
      </c>
      <c r="D104" s="13">
        <v>0.75</v>
      </c>
      <c r="E104" s="6">
        <v>14.95</v>
      </c>
      <c r="F104" s="18">
        <f t="shared" si="24"/>
        <v>12.7075</v>
      </c>
      <c r="G104" s="20">
        <f t="shared" si="25"/>
        <v>11.96</v>
      </c>
      <c r="H104" s="19">
        <f t="shared" si="26"/>
        <v>11.212499999999999</v>
      </c>
      <c r="I104" s="19">
        <f t="shared" si="27"/>
        <v>10.464999999999998</v>
      </c>
      <c r="J104" s="28"/>
    </row>
    <row r="105" spans="1:10">
      <c r="A105" s="4" t="s">
        <v>44</v>
      </c>
      <c r="B105" s="4" t="s">
        <v>143</v>
      </c>
      <c r="C105" s="13">
        <v>2012</v>
      </c>
      <c r="D105" s="13">
        <v>0.75</v>
      </c>
      <c r="E105" s="6">
        <v>17.95</v>
      </c>
      <c r="F105" s="18">
        <f t="shared" si="24"/>
        <v>15.257499999999999</v>
      </c>
      <c r="G105" s="20">
        <f t="shared" si="25"/>
        <v>14.36</v>
      </c>
      <c r="H105" s="19">
        <f t="shared" si="26"/>
        <v>13.462499999999999</v>
      </c>
      <c r="I105" s="19">
        <f t="shared" si="27"/>
        <v>12.565</v>
      </c>
      <c r="J105" s="28"/>
    </row>
    <row r="106" spans="1:10">
      <c r="A106" s="4" t="s">
        <v>44</v>
      </c>
      <c r="B106" s="4" t="s">
        <v>144</v>
      </c>
      <c r="C106" s="13">
        <v>2011</v>
      </c>
      <c r="D106" s="13">
        <v>0.75</v>
      </c>
      <c r="E106" s="6">
        <v>16.95</v>
      </c>
      <c r="F106" s="18">
        <f t="shared" si="24"/>
        <v>14.407499999999999</v>
      </c>
      <c r="G106" s="20">
        <f t="shared" si="25"/>
        <v>13.56</v>
      </c>
      <c r="H106" s="19">
        <f t="shared" si="26"/>
        <v>12.712499999999999</v>
      </c>
      <c r="I106" s="19">
        <f t="shared" si="27"/>
        <v>11.864999999999998</v>
      </c>
      <c r="J106" s="28"/>
    </row>
    <row r="107" spans="1:10">
      <c r="A107" s="4" t="s">
        <v>46</v>
      </c>
      <c r="B107" s="4" t="s">
        <v>45</v>
      </c>
      <c r="C107" s="13">
        <v>2011</v>
      </c>
      <c r="D107" s="13">
        <v>0.75</v>
      </c>
      <c r="E107" s="6">
        <v>16.75</v>
      </c>
      <c r="F107" s="18">
        <f t="shared" si="24"/>
        <v>14.237499999999999</v>
      </c>
      <c r="G107" s="20">
        <f t="shared" si="25"/>
        <v>13.4</v>
      </c>
      <c r="H107" s="19">
        <f t="shared" si="26"/>
        <v>12.5625</v>
      </c>
      <c r="I107" s="19">
        <f t="shared" si="27"/>
        <v>11.725</v>
      </c>
      <c r="J107" s="28"/>
    </row>
    <row r="108" spans="1:10">
      <c r="A108" s="4" t="s">
        <v>46</v>
      </c>
      <c r="B108" s="4" t="s">
        <v>47</v>
      </c>
      <c r="C108" s="13">
        <v>2010</v>
      </c>
      <c r="D108" s="13">
        <v>0.75</v>
      </c>
      <c r="E108" s="6">
        <v>19.95</v>
      </c>
      <c r="F108" s="18">
        <f t="shared" si="24"/>
        <v>16.9575</v>
      </c>
      <c r="G108" s="20">
        <f t="shared" si="25"/>
        <v>15.96</v>
      </c>
      <c r="H108" s="19">
        <f t="shared" si="26"/>
        <v>14.962499999999999</v>
      </c>
      <c r="I108" s="19">
        <f t="shared" si="27"/>
        <v>13.964999999999998</v>
      </c>
      <c r="J108" s="28"/>
    </row>
    <row r="109" spans="1:10">
      <c r="A109" s="4" t="s">
        <v>48</v>
      </c>
      <c r="B109" s="4" t="s">
        <v>145</v>
      </c>
      <c r="C109" s="13">
        <v>2006</v>
      </c>
      <c r="D109" s="13">
        <v>0.5</v>
      </c>
      <c r="E109" s="6">
        <v>39.15</v>
      </c>
      <c r="F109" s="18">
        <f t="shared" si="24"/>
        <v>33.277499999999996</v>
      </c>
      <c r="G109" s="20">
        <f t="shared" si="25"/>
        <v>31.32</v>
      </c>
      <c r="H109" s="19">
        <f t="shared" si="26"/>
        <v>29.362499999999997</v>
      </c>
      <c r="I109" s="19">
        <f t="shared" si="27"/>
        <v>27.404999999999998</v>
      </c>
      <c r="J109" s="28"/>
    </row>
    <row r="110" spans="1:10">
      <c r="A110" s="4" t="s">
        <v>146</v>
      </c>
      <c r="B110" s="4" t="s">
        <v>147</v>
      </c>
      <c r="C110" s="13">
        <v>2011</v>
      </c>
      <c r="D110" s="13">
        <v>0.75</v>
      </c>
      <c r="E110" s="6">
        <v>13.95</v>
      </c>
      <c r="F110" s="18">
        <f t="shared" si="24"/>
        <v>11.8575</v>
      </c>
      <c r="G110" s="20">
        <f t="shared" si="25"/>
        <v>11.16</v>
      </c>
      <c r="H110" s="19">
        <f t="shared" si="26"/>
        <v>10.462499999999999</v>
      </c>
      <c r="I110" s="19">
        <f t="shared" si="27"/>
        <v>9.7649999999999988</v>
      </c>
      <c r="J110" s="28"/>
    </row>
    <row r="111" spans="1:10">
      <c r="A111" s="4" t="s">
        <v>146</v>
      </c>
      <c r="B111" s="4" t="s">
        <v>148</v>
      </c>
      <c r="C111" s="13">
        <v>2008</v>
      </c>
      <c r="D111" s="13">
        <v>0.75</v>
      </c>
      <c r="E111" s="6">
        <v>99</v>
      </c>
      <c r="F111" s="18">
        <f t="shared" si="24"/>
        <v>84.149999999999991</v>
      </c>
      <c r="G111" s="20">
        <f t="shared" si="25"/>
        <v>79.2</v>
      </c>
      <c r="H111" s="19">
        <f t="shared" si="26"/>
        <v>74.25</v>
      </c>
      <c r="I111" s="19">
        <f t="shared" si="27"/>
        <v>69.3</v>
      </c>
      <c r="J111" s="28"/>
    </row>
    <row r="112" spans="1:10">
      <c r="A112" s="4" t="s">
        <v>146</v>
      </c>
      <c r="B112" s="4" t="s">
        <v>149</v>
      </c>
      <c r="C112" s="13">
        <v>2008</v>
      </c>
      <c r="D112" s="13">
        <v>0.75</v>
      </c>
      <c r="E112" s="6">
        <v>99</v>
      </c>
      <c r="F112" s="18">
        <f t="shared" si="24"/>
        <v>84.149999999999991</v>
      </c>
      <c r="G112" s="20">
        <f t="shared" si="25"/>
        <v>79.2</v>
      </c>
      <c r="H112" s="19">
        <f t="shared" si="26"/>
        <v>74.25</v>
      </c>
      <c r="I112" s="19">
        <f t="shared" si="27"/>
        <v>69.3</v>
      </c>
      <c r="J112" s="28"/>
    </row>
    <row r="113" spans="1:10">
      <c r="A113" s="4" t="s">
        <v>49</v>
      </c>
      <c r="B113" s="4" t="s">
        <v>150</v>
      </c>
      <c r="C113" s="13">
        <v>2012</v>
      </c>
      <c r="D113" s="13">
        <v>0.75</v>
      </c>
      <c r="E113" s="6">
        <v>22.5</v>
      </c>
      <c r="F113" s="18">
        <f t="shared" si="24"/>
        <v>19.125</v>
      </c>
      <c r="G113" s="20">
        <f t="shared" si="25"/>
        <v>18</v>
      </c>
      <c r="H113" s="19">
        <f t="shared" si="26"/>
        <v>16.875</v>
      </c>
      <c r="I113" s="19">
        <f t="shared" si="27"/>
        <v>15.749999999999998</v>
      </c>
      <c r="J113" s="28"/>
    </row>
    <row r="114" spans="1:10">
      <c r="A114" s="4" t="s">
        <v>49</v>
      </c>
      <c r="B114" s="4" t="s">
        <v>151</v>
      </c>
      <c r="C114" s="13">
        <v>2012</v>
      </c>
      <c r="D114" s="13">
        <v>0.75</v>
      </c>
      <c r="E114" s="6">
        <v>17.95</v>
      </c>
      <c r="F114" s="18">
        <f t="shared" si="24"/>
        <v>15.257499999999999</v>
      </c>
      <c r="G114" s="20">
        <f t="shared" si="25"/>
        <v>14.36</v>
      </c>
      <c r="H114" s="19">
        <f t="shared" si="26"/>
        <v>13.462499999999999</v>
      </c>
      <c r="I114" s="19">
        <f t="shared" si="27"/>
        <v>12.565</v>
      </c>
      <c r="J114" s="28"/>
    </row>
    <row r="115" spans="1:10">
      <c r="A115" s="4" t="s">
        <v>49</v>
      </c>
      <c r="B115" s="4" t="s">
        <v>50</v>
      </c>
      <c r="C115" s="13">
        <v>2008</v>
      </c>
      <c r="D115" s="13">
        <v>12</v>
      </c>
      <c r="E115" s="6">
        <v>580</v>
      </c>
      <c r="F115" s="18">
        <f t="shared" si="24"/>
        <v>493</v>
      </c>
      <c r="G115" s="20">
        <f t="shared" si="25"/>
        <v>464</v>
      </c>
      <c r="H115" s="19">
        <f t="shared" si="26"/>
        <v>435</v>
      </c>
      <c r="I115" s="19">
        <f t="shared" si="27"/>
        <v>406</v>
      </c>
      <c r="J115" s="28"/>
    </row>
    <row r="116" spans="1:10">
      <c r="A116" s="4" t="s">
        <v>52</v>
      </c>
      <c r="B116" s="4" t="s">
        <v>51</v>
      </c>
      <c r="C116" s="13">
        <v>2012</v>
      </c>
      <c r="D116" s="13">
        <v>0.75</v>
      </c>
      <c r="E116" s="6">
        <v>8.9499999999999993</v>
      </c>
      <c r="F116" s="18">
        <f t="shared" si="24"/>
        <v>7.607499999999999</v>
      </c>
      <c r="G116" s="20">
        <f t="shared" si="25"/>
        <v>7.16</v>
      </c>
      <c r="H116" s="19">
        <f t="shared" si="26"/>
        <v>6.7124999999999995</v>
      </c>
      <c r="I116" s="19">
        <f t="shared" si="27"/>
        <v>6.2649999999999988</v>
      </c>
      <c r="J116" s="28"/>
    </row>
    <row r="117" spans="1:10">
      <c r="A117" s="4" t="s">
        <v>152</v>
      </c>
      <c r="B117" s="4" t="s">
        <v>153</v>
      </c>
      <c r="C117" s="13">
        <v>2012</v>
      </c>
      <c r="D117" s="13">
        <v>0.75</v>
      </c>
      <c r="E117" s="6">
        <v>10.95</v>
      </c>
      <c r="F117" s="18">
        <f t="shared" si="24"/>
        <v>9.3074999999999992</v>
      </c>
      <c r="G117" s="20">
        <f t="shared" si="25"/>
        <v>8.76</v>
      </c>
      <c r="H117" s="19">
        <f t="shared" si="26"/>
        <v>8.2124999999999986</v>
      </c>
      <c r="I117" s="19">
        <f t="shared" si="27"/>
        <v>7.6649999999999991</v>
      </c>
      <c r="J117" s="28"/>
    </row>
    <row r="118" spans="1:10">
      <c r="A118" s="4" t="s">
        <v>54</v>
      </c>
      <c r="B118" s="4" t="s">
        <v>53</v>
      </c>
      <c r="C118" s="13">
        <v>2010</v>
      </c>
      <c r="D118" s="13">
        <v>0.75</v>
      </c>
      <c r="E118" s="6">
        <v>13.95</v>
      </c>
      <c r="F118" s="18">
        <f t="shared" si="24"/>
        <v>11.8575</v>
      </c>
      <c r="G118" s="20">
        <f t="shared" si="25"/>
        <v>11.16</v>
      </c>
      <c r="H118" s="19">
        <f t="shared" si="26"/>
        <v>10.462499999999999</v>
      </c>
      <c r="I118" s="19">
        <f t="shared" si="27"/>
        <v>9.7649999999999988</v>
      </c>
      <c r="J118" s="28"/>
    </row>
    <row r="119" spans="1:10">
      <c r="A119" s="4" t="s">
        <v>54</v>
      </c>
      <c r="B119" s="4" t="s">
        <v>55</v>
      </c>
      <c r="C119" s="13">
        <v>2011</v>
      </c>
      <c r="D119" s="13">
        <v>0.75</v>
      </c>
      <c r="E119" s="6">
        <v>12.5</v>
      </c>
      <c r="F119" s="18">
        <f t="shared" si="24"/>
        <v>10.625</v>
      </c>
      <c r="G119" s="20">
        <f t="shared" si="25"/>
        <v>10</v>
      </c>
      <c r="H119" s="19">
        <f t="shared" si="26"/>
        <v>9.375</v>
      </c>
      <c r="I119" s="19">
        <f t="shared" si="27"/>
        <v>8.75</v>
      </c>
      <c r="J119" s="28"/>
    </row>
    <row r="120" spans="1:10">
      <c r="A120" s="4" t="s">
        <v>54</v>
      </c>
      <c r="B120" s="4" t="s">
        <v>154</v>
      </c>
      <c r="C120" s="13">
        <v>2008</v>
      </c>
      <c r="D120" s="13">
        <v>0.75</v>
      </c>
      <c r="E120" s="6">
        <v>22.5</v>
      </c>
      <c r="F120" s="18">
        <f t="shared" si="24"/>
        <v>19.125</v>
      </c>
      <c r="G120" s="20">
        <f t="shared" si="25"/>
        <v>18</v>
      </c>
      <c r="H120" s="19">
        <f t="shared" si="26"/>
        <v>16.875</v>
      </c>
      <c r="I120" s="19">
        <f t="shared" si="27"/>
        <v>15.749999999999998</v>
      </c>
      <c r="J120" s="28"/>
    </row>
    <row r="121" spans="1:10">
      <c r="A121" s="4" t="s">
        <v>57</v>
      </c>
      <c r="B121" s="4" t="s">
        <v>56</v>
      </c>
      <c r="C121" s="13">
        <v>2012</v>
      </c>
      <c r="D121" s="13">
        <v>0.75</v>
      </c>
      <c r="E121" s="6">
        <v>9.9499999999999993</v>
      </c>
      <c r="F121" s="18">
        <f t="shared" si="24"/>
        <v>8.4574999999999996</v>
      </c>
      <c r="G121" s="20">
        <f t="shared" si="25"/>
        <v>7.96</v>
      </c>
      <c r="H121" s="19">
        <f t="shared" si="26"/>
        <v>7.4624999999999995</v>
      </c>
      <c r="I121" s="19">
        <f t="shared" si="27"/>
        <v>6.964999999999999</v>
      </c>
      <c r="J121" s="28"/>
    </row>
    <row r="122" spans="1:10">
      <c r="A122" s="4" t="s">
        <v>57</v>
      </c>
      <c r="B122" s="4" t="s">
        <v>155</v>
      </c>
      <c r="C122" s="13">
        <v>2012</v>
      </c>
      <c r="D122" s="13">
        <v>0.75</v>
      </c>
      <c r="E122" s="6">
        <v>9.9499999999999993</v>
      </c>
      <c r="F122" s="18">
        <f t="shared" si="24"/>
        <v>8.4574999999999996</v>
      </c>
      <c r="G122" s="20">
        <f t="shared" si="25"/>
        <v>7.96</v>
      </c>
      <c r="H122" s="19">
        <f t="shared" si="26"/>
        <v>7.4624999999999995</v>
      </c>
      <c r="I122" s="19">
        <f t="shared" si="27"/>
        <v>6.964999999999999</v>
      </c>
      <c r="J122" s="28"/>
    </row>
    <row r="123" spans="1:10">
      <c r="A123" s="2" t="s">
        <v>184</v>
      </c>
      <c r="B123" s="2" t="s">
        <v>185</v>
      </c>
      <c r="C123" s="12">
        <v>1999</v>
      </c>
      <c r="D123" s="12">
        <v>0.75</v>
      </c>
      <c r="E123" s="5">
        <v>99.5</v>
      </c>
      <c r="F123" s="18">
        <f t="shared" si="24"/>
        <v>84.575000000000003</v>
      </c>
      <c r="G123" s="20">
        <f t="shared" si="25"/>
        <v>79.600000000000009</v>
      </c>
      <c r="H123" s="19">
        <f t="shared" si="26"/>
        <v>74.625</v>
      </c>
      <c r="I123" s="19">
        <f t="shared" si="27"/>
        <v>69.649999999999991</v>
      </c>
      <c r="J123" s="28"/>
    </row>
    <row r="124" spans="1:10">
      <c r="G124" s="20"/>
      <c r="J124" s="28"/>
    </row>
    <row r="125" spans="1:10">
      <c r="A125" s="3" t="s">
        <v>58</v>
      </c>
      <c r="G125" s="20"/>
      <c r="J125" s="28"/>
    </row>
    <row r="126" spans="1:10">
      <c r="A126" s="4" t="s">
        <v>59</v>
      </c>
      <c r="B126" s="4" t="s">
        <v>156</v>
      </c>
      <c r="C126" s="13">
        <v>2012</v>
      </c>
      <c r="D126" s="13">
        <v>0.75</v>
      </c>
      <c r="E126" s="6">
        <v>15.5</v>
      </c>
      <c r="F126" s="18">
        <f t="shared" ref="F126:F135" si="28">SUM(E126*0.85)</f>
        <v>13.174999999999999</v>
      </c>
      <c r="G126" s="20">
        <f t="shared" ref="G126:G135" si="29">SUM(E126*0.8)</f>
        <v>12.4</v>
      </c>
      <c r="H126" s="19">
        <f t="shared" ref="H126:H135" si="30">SUM(E126*0.75)</f>
        <v>11.625</v>
      </c>
      <c r="I126" s="19">
        <f t="shared" ref="I126:I135" si="31">SUM(E126*0.7)</f>
        <v>10.85</v>
      </c>
      <c r="J126" s="28"/>
    </row>
    <row r="127" spans="1:10">
      <c r="A127" s="4" t="s">
        <v>61</v>
      </c>
      <c r="B127" s="4" t="s">
        <v>157</v>
      </c>
      <c r="C127" s="13">
        <v>2012</v>
      </c>
      <c r="D127" s="13">
        <v>0.75</v>
      </c>
      <c r="E127" s="6">
        <v>8.9499999999999993</v>
      </c>
      <c r="F127" s="18">
        <f t="shared" si="28"/>
        <v>7.607499999999999</v>
      </c>
      <c r="G127" s="20">
        <f t="shared" si="29"/>
        <v>7.16</v>
      </c>
      <c r="H127" s="19">
        <f t="shared" si="30"/>
        <v>6.7124999999999995</v>
      </c>
      <c r="I127" s="19">
        <f t="shared" si="31"/>
        <v>6.2649999999999988</v>
      </c>
      <c r="J127" s="28"/>
    </row>
    <row r="128" spans="1:10">
      <c r="A128" s="4" t="s">
        <v>64</v>
      </c>
      <c r="B128" s="4" t="s">
        <v>158</v>
      </c>
      <c r="C128" s="13">
        <v>2012</v>
      </c>
      <c r="D128" s="13">
        <v>0.75</v>
      </c>
      <c r="E128" s="6">
        <v>13.95</v>
      </c>
      <c r="F128" s="18">
        <f t="shared" si="28"/>
        <v>11.8575</v>
      </c>
      <c r="G128" s="20">
        <f t="shared" si="29"/>
        <v>11.16</v>
      </c>
      <c r="H128" s="19">
        <f t="shared" si="30"/>
        <v>10.462499999999999</v>
      </c>
      <c r="I128" s="19">
        <f t="shared" si="31"/>
        <v>9.7649999999999988</v>
      </c>
      <c r="J128" s="28"/>
    </row>
    <row r="129" spans="1:10">
      <c r="A129" s="4" t="s">
        <v>67</v>
      </c>
      <c r="B129" s="4" t="s">
        <v>159</v>
      </c>
      <c r="C129" s="13">
        <v>2012</v>
      </c>
      <c r="D129" s="13">
        <v>0.75</v>
      </c>
      <c r="E129" s="6">
        <v>11.75</v>
      </c>
      <c r="F129" s="18">
        <f t="shared" si="28"/>
        <v>9.9874999999999989</v>
      </c>
      <c r="G129" s="20">
        <f t="shared" si="29"/>
        <v>9.4</v>
      </c>
      <c r="H129" s="19">
        <f t="shared" si="30"/>
        <v>8.8125</v>
      </c>
      <c r="I129" s="19">
        <f t="shared" si="31"/>
        <v>8.2249999999999996</v>
      </c>
      <c r="J129" s="28"/>
    </row>
    <row r="130" spans="1:10">
      <c r="A130" s="4" t="s">
        <v>67</v>
      </c>
      <c r="B130" s="4" t="s">
        <v>160</v>
      </c>
      <c r="C130" s="13">
        <v>2005</v>
      </c>
      <c r="D130" s="13">
        <v>0.75</v>
      </c>
      <c r="E130" s="6">
        <v>19.95</v>
      </c>
      <c r="F130" s="18">
        <f t="shared" si="28"/>
        <v>16.9575</v>
      </c>
      <c r="G130" s="20">
        <f t="shared" si="29"/>
        <v>15.96</v>
      </c>
      <c r="H130" s="19">
        <f t="shared" si="30"/>
        <v>14.962499999999999</v>
      </c>
      <c r="I130" s="19">
        <f t="shared" si="31"/>
        <v>13.964999999999998</v>
      </c>
      <c r="J130" s="28"/>
    </row>
    <row r="131" spans="1:10">
      <c r="A131" s="4" t="s">
        <v>67</v>
      </c>
      <c r="B131" s="4" t="s">
        <v>68</v>
      </c>
      <c r="C131" s="13">
        <v>2007</v>
      </c>
      <c r="D131" s="13">
        <v>0.75</v>
      </c>
      <c r="E131" s="6">
        <v>31</v>
      </c>
      <c r="F131" s="18">
        <f t="shared" si="28"/>
        <v>26.349999999999998</v>
      </c>
      <c r="G131" s="20">
        <f t="shared" si="29"/>
        <v>24.8</v>
      </c>
      <c r="H131" s="19">
        <f t="shared" si="30"/>
        <v>23.25</v>
      </c>
      <c r="I131" s="19">
        <f t="shared" si="31"/>
        <v>21.7</v>
      </c>
      <c r="J131" s="28"/>
    </row>
    <row r="132" spans="1:10">
      <c r="A132" s="4" t="s">
        <v>67</v>
      </c>
      <c r="B132" s="4" t="s">
        <v>69</v>
      </c>
      <c r="C132" s="13">
        <v>2001</v>
      </c>
      <c r="D132" s="13">
        <v>0.75</v>
      </c>
      <c r="E132" s="6">
        <v>86</v>
      </c>
      <c r="F132" s="18">
        <f t="shared" si="28"/>
        <v>73.099999999999994</v>
      </c>
      <c r="G132" s="20">
        <f t="shared" si="29"/>
        <v>68.8</v>
      </c>
      <c r="H132" s="19">
        <f t="shared" si="30"/>
        <v>64.5</v>
      </c>
      <c r="I132" s="19">
        <f t="shared" si="31"/>
        <v>60.199999999999996</v>
      </c>
      <c r="J132" s="28"/>
    </row>
    <row r="133" spans="1:10">
      <c r="A133" s="4" t="s">
        <v>60</v>
      </c>
      <c r="B133" s="4" t="s">
        <v>161</v>
      </c>
      <c r="C133" s="13">
        <v>2006</v>
      </c>
      <c r="D133" s="13">
        <v>0.75</v>
      </c>
      <c r="E133" s="6">
        <v>18.95</v>
      </c>
      <c r="F133" s="18">
        <f t="shared" si="28"/>
        <v>16.107499999999998</v>
      </c>
      <c r="G133" s="20">
        <f t="shared" si="29"/>
        <v>15.16</v>
      </c>
      <c r="H133" s="19">
        <f t="shared" si="30"/>
        <v>14.212499999999999</v>
      </c>
      <c r="I133" s="19">
        <f t="shared" si="31"/>
        <v>13.264999999999999</v>
      </c>
      <c r="J133" s="28"/>
    </row>
    <row r="134" spans="1:10">
      <c r="A134" s="1" t="s">
        <v>64</v>
      </c>
      <c r="B134" s="1" t="s">
        <v>63</v>
      </c>
      <c r="C134" s="14">
        <v>2005</v>
      </c>
      <c r="D134" s="14">
        <v>0.375</v>
      </c>
      <c r="E134" s="7">
        <v>137.58000000000001</v>
      </c>
      <c r="F134" s="18">
        <f t="shared" si="28"/>
        <v>116.94300000000001</v>
      </c>
      <c r="G134" s="20">
        <f t="shared" si="29"/>
        <v>110.06400000000002</v>
      </c>
      <c r="H134" s="19">
        <f t="shared" si="30"/>
        <v>103.185</v>
      </c>
      <c r="I134" s="19">
        <f t="shared" si="31"/>
        <v>96.305999999999997</v>
      </c>
      <c r="J134" s="28"/>
    </row>
    <row r="135" spans="1:10">
      <c r="A135" s="1" t="s">
        <v>65</v>
      </c>
      <c r="B135" s="1" t="s">
        <v>66</v>
      </c>
      <c r="C135" s="14">
        <v>2004</v>
      </c>
      <c r="D135" s="14">
        <v>0.75</v>
      </c>
      <c r="E135" s="7">
        <v>41.95</v>
      </c>
      <c r="F135" s="18">
        <f t="shared" si="28"/>
        <v>35.657499999999999</v>
      </c>
      <c r="G135" s="20">
        <f t="shared" si="29"/>
        <v>33.56</v>
      </c>
      <c r="H135" s="19">
        <f t="shared" si="30"/>
        <v>31.462500000000002</v>
      </c>
      <c r="I135" s="19">
        <f t="shared" si="31"/>
        <v>29.364999999999998</v>
      </c>
      <c r="J135" s="28"/>
    </row>
    <row r="136" spans="1:10">
      <c r="A136" s="1"/>
      <c r="B136" s="1"/>
      <c r="C136" s="14"/>
      <c r="D136" s="14"/>
      <c r="E136" s="7"/>
      <c r="G136" s="20"/>
      <c r="J136" s="28"/>
    </row>
    <row r="137" spans="1:10">
      <c r="A137" s="3" t="s">
        <v>162</v>
      </c>
      <c r="G137" s="20"/>
      <c r="J137" s="28"/>
    </row>
    <row r="138" spans="1:10">
      <c r="A138" s="4" t="s">
        <v>163</v>
      </c>
      <c r="B138" s="4" t="s">
        <v>70</v>
      </c>
      <c r="C138" s="13">
        <v>2003</v>
      </c>
      <c r="D138" s="13">
        <v>0.75</v>
      </c>
      <c r="E138" s="6">
        <v>96.5</v>
      </c>
      <c r="F138" s="18">
        <f t="shared" ref="F138:F143" si="32">SUM(E138*0.85)</f>
        <v>82.024999999999991</v>
      </c>
      <c r="G138" s="20">
        <f t="shared" ref="G138:G143" si="33">SUM(E138*0.8)</f>
        <v>77.2</v>
      </c>
      <c r="H138" s="19">
        <f t="shared" ref="H138:H143" si="34">SUM(E138*0.75)</f>
        <v>72.375</v>
      </c>
      <c r="I138" s="19">
        <f t="shared" ref="I138:I143" si="35">SUM(E138*0.7)</f>
        <v>67.55</v>
      </c>
      <c r="J138" s="28"/>
    </row>
    <row r="139" spans="1:10">
      <c r="A139" s="4" t="s">
        <v>163</v>
      </c>
      <c r="B139" s="4" t="s">
        <v>164</v>
      </c>
      <c r="C139" s="13">
        <v>2003</v>
      </c>
      <c r="D139" s="13">
        <v>1.5</v>
      </c>
      <c r="E139" s="6">
        <v>202.5</v>
      </c>
      <c r="F139" s="18">
        <f t="shared" si="32"/>
        <v>172.125</v>
      </c>
      <c r="G139" s="20">
        <f t="shared" si="33"/>
        <v>162</v>
      </c>
      <c r="H139" s="19">
        <f t="shared" si="34"/>
        <v>151.875</v>
      </c>
      <c r="I139" s="19">
        <f t="shared" si="35"/>
        <v>141.75</v>
      </c>
      <c r="J139" s="28"/>
    </row>
    <row r="140" spans="1:10">
      <c r="A140" s="4" t="s">
        <v>71</v>
      </c>
      <c r="B140" s="4" t="s">
        <v>70</v>
      </c>
      <c r="C140" s="13">
        <v>2004</v>
      </c>
      <c r="D140" s="13">
        <v>0.75</v>
      </c>
      <c r="E140" s="6">
        <v>96.5</v>
      </c>
      <c r="F140" s="18">
        <f t="shared" si="32"/>
        <v>82.024999999999991</v>
      </c>
      <c r="G140" s="20">
        <f t="shared" si="33"/>
        <v>77.2</v>
      </c>
      <c r="H140" s="19">
        <f t="shared" si="34"/>
        <v>72.375</v>
      </c>
      <c r="I140" s="19">
        <f t="shared" si="35"/>
        <v>67.55</v>
      </c>
      <c r="J140" s="28"/>
    </row>
    <row r="141" spans="1:10">
      <c r="A141" s="4" t="s">
        <v>71</v>
      </c>
      <c r="B141" s="4" t="s">
        <v>70</v>
      </c>
      <c r="C141" s="13">
        <v>2005</v>
      </c>
      <c r="D141" s="13">
        <v>0.75</v>
      </c>
      <c r="E141" s="6">
        <v>96.5</v>
      </c>
      <c r="F141" s="18">
        <f t="shared" si="32"/>
        <v>82.024999999999991</v>
      </c>
      <c r="G141" s="20">
        <f t="shared" si="33"/>
        <v>77.2</v>
      </c>
      <c r="H141" s="19">
        <f t="shared" si="34"/>
        <v>72.375</v>
      </c>
      <c r="I141" s="19">
        <f t="shared" si="35"/>
        <v>67.55</v>
      </c>
      <c r="J141" s="28"/>
    </row>
    <row r="142" spans="1:10">
      <c r="A142" s="4" t="s">
        <v>165</v>
      </c>
      <c r="B142" s="4" t="s">
        <v>70</v>
      </c>
      <c r="C142" s="13">
        <v>2003</v>
      </c>
      <c r="D142" s="13">
        <v>0.75</v>
      </c>
      <c r="E142" s="6">
        <v>125</v>
      </c>
      <c r="F142" s="18">
        <f t="shared" si="32"/>
        <v>106.25</v>
      </c>
      <c r="G142" s="20">
        <f t="shared" si="33"/>
        <v>100</v>
      </c>
      <c r="H142" s="19">
        <f t="shared" si="34"/>
        <v>93.75</v>
      </c>
      <c r="I142" s="19">
        <f t="shared" si="35"/>
        <v>87.5</v>
      </c>
      <c r="J142" s="28"/>
    </row>
    <row r="143" spans="1:10">
      <c r="A143" s="4" t="s">
        <v>165</v>
      </c>
      <c r="B143" s="4" t="s">
        <v>166</v>
      </c>
      <c r="C143" s="13">
        <v>2003</v>
      </c>
      <c r="D143" s="13">
        <v>0.375</v>
      </c>
      <c r="E143" s="6">
        <v>75</v>
      </c>
      <c r="F143" s="18">
        <f t="shared" si="32"/>
        <v>63.75</v>
      </c>
      <c r="G143" s="20">
        <f t="shared" si="33"/>
        <v>60</v>
      </c>
      <c r="H143" s="19">
        <f t="shared" si="34"/>
        <v>56.25</v>
      </c>
      <c r="I143" s="19">
        <f t="shared" si="35"/>
        <v>52.5</v>
      </c>
      <c r="J143" s="28"/>
    </row>
    <row r="144" spans="1:10">
      <c r="A144" s="1" t="s">
        <v>71</v>
      </c>
      <c r="B144" s="1" t="s">
        <v>70</v>
      </c>
      <c r="C144" s="14">
        <v>2004</v>
      </c>
      <c r="D144" s="14">
        <v>0.75</v>
      </c>
      <c r="E144" s="7">
        <v>108.92</v>
      </c>
      <c r="F144" s="18">
        <f t="shared" ref="F144:F145" si="36">SUM(E144*0.85)</f>
        <v>92.581999999999994</v>
      </c>
      <c r="G144" s="20">
        <f t="shared" ref="G144:G145" si="37">SUM(E144*0.8)</f>
        <v>87.13600000000001</v>
      </c>
      <c r="H144" s="19">
        <f t="shared" ref="H144:H145" si="38">SUM(E144*0.75)</f>
        <v>81.69</v>
      </c>
      <c r="I144" s="19">
        <f t="shared" ref="I144:I145" si="39">SUM(E144*0.7)</f>
        <v>76.244</v>
      </c>
      <c r="J144" s="28"/>
    </row>
    <row r="145" spans="1:10">
      <c r="A145" s="1" t="s">
        <v>71</v>
      </c>
      <c r="B145" s="1" t="s">
        <v>70</v>
      </c>
      <c r="C145" s="14">
        <v>2005</v>
      </c>
      <c r="D145" s="14">
        <v>0.75</v>
      </c>
      <c r="E145" s="7">
        <v>108.92</v>
      </c>
      <c r="F145" s="18">
        <f t="shared" si="36"/>
        <v>92.581999999999994</v>
      </c>
      <c r="G145" s="20">
        <f t="shared" si="37"/>
        <v>87.13600000000001</v>
      </c>
      <c r="H145" s="19">
        <f t="shared" si="38"/>
        <v>81.69</v>
      </c>
      <c r="I145" s="19">
        <f t="shared" si="39"/>
        <v>76.244</v>
      </c>
      <c r="J145" s="28"/>
    </row>
    <row r="146" spans="1:10">
      <c r="G146" s="20"/>
      <c r="J146" s="28"/>
    </row>
    <row r="147" spans="1:10">
      <c r="A147" s="3" t="s">
        <v>72</v>
      </c>
      <c r="G147" s="20"/>
      <c r="J147" s="28"/>
    </row>
    <row r="148" spans="1:10">
      <c r="A148" s="4" t="s">
        <v>62</v>
      </c>
      <c r="B148" s="4" t="s">
        <v>167</v>
      </c>
      <c r="C148" s="13">
        <v>2011</v>
      </c>
      <c r="D148" s="13">
        <v>0.75</v>
      </c>
      <c r="E148" s="6">
        <v>11.95</v>
      </c>
      <c r="F148" s="18">
        <f t="shared" ref="F148:F158" si="40">SUM(E148*0.85)</f>
        <v>10.157499999999999</v>
      </c>
      <c r="G148" s="20">
        <f t="shared" ref="G148:G158" si="41">SUM(E148*0.8)</f>
        <v>9.56</v>
      </c>
      <c r="H148" s="19">
        <f t="shared" ref="H148:H158" si="42">SUM(E148*0.75)</f>
        <v>8.9624999999999986</v>
      </c>
      <c r="I148" s="19">
        <f t="shared" ref="I148:I158" si="43">SUM(E148*0.7)</f>
        <v>8.3649999999999984</v>
      </c>
      <c r="J148" s="28"/>
    </row>
    <row r="149" spans="1:10">
      <c r="A149" s="4" t="s">
        <v>74</v>
      </c>
      <c r="B149" s="4" t="s">
        <v>73</v>
      </c>
      <c r="C149" s="13">
        <v>2008</v>
      </c>
      <c r="D149" s="13">
        <v>0.75</v>
      </c>
      <c r="E149" s="6">
        <v>24.95</v>
      </c>
      <c r="F149" s="18">
        <f t="shared" si="40"/>
        <v>21.2075</v>
      </c>
      <c r="G149" s="20">
        <f t="shared" si="41"/>
        <v>19.96</v>
      </c>
      <c r="H149" s="19">
        <f t="shared" si="42"/>
        <v>18.712499999999999</v>
      </c>
      <c r="I149" s="19">
        <f t="shared" si="43"/>
        <v>17.465</v>
      </c>
      <c r="J149" s="28"/>
    </row>
    <row r="150" spans="1:10">
      <c r="A150" s="4" t="s">
        <v>74</v>
      </c>
      <c r="B150" s="4" t="s">
        <v>75</v>
      </c>
      <c r="C150" s="13">
        <v>2009</v>
      </c>
      <c r="D150" s="13">
        <v>0.75</v>
      </c>
      <c r="E150" s="6">
        <v>26.5</v>
      </c>
      <c r="F150" s="18">
        <f t="shared" si="40"/>
        <v>22.524999999999999</v>
      </c>
      <c r="G150" s="20">
        <f t="shared" si="41"/>
        <v>21.200000000000003</v>
      </c>
      <c r="H150" s="19">
        <f t="shared" si="42"/>
        <v>19.875</v>
      </c>
      <c r="I150" s="19">
        <f t="shared" si="43"/>
        <v>18.549999999999997</v>
      </c>
      <c r="J150" s="28"/>
    </row>
    <row r="151" spans="1:10">
      <c r="A151" s="4" t="s">
        <v>168</v>
      </c>
      <c r="B151" s="4" t="s">
        <v>169</v>
      </c>
      <c r="C151" s="13">
        <v>2006</v>
      </c>
      <c r="D151" s="13">
        <v>0.75</v>
      </c>
      <c r="E151" s="6">
        <v>110</v>
      </c>
      <c r="F151" s="18">
        <f t="shared" si="40"/>
        <v>93.5</v>
      </c>
      <c r="G151" s="20">
        <f t="shared" si="41"/>
        <v>88</v>
      </c>
      <c r="H151" s="19">
        <f t="shared" si="42"/>
        <v>82.5</v>
      </c>
      <c r="I151" s="19">
        <f t="shared" si="43"/>
        <v>77</v>
      </c>
      <c r="J151" s="28"/>
    </row>
    <row r="152" spans="1:10">
      <c r="A152" s="4" t="s">
        <v>76</v>
      </c>
      <c r="B152" s="4" t="s">
        <v>170</v>
      </c>
      <c r="C152" s="13">
        <v>2012</v>
      </c>
      <c r="D152" s="13">
        <v>0.75</v>
      </c>
      <c r="E152" s="6">
        <v>12.5</v>
      </c>
      <c r="F152" s="18">
        <f t="shared" si="40"/>
        <v>10.625</v>
      </c>
      <c r="G152" s="20">
        <f t="shared" si="41"/>
        <v>10</v>
      </c>
      <c r="H152" s="19">
        <f t="shared" si="42"/>
        <v>9.375</v>
      </c>
      <c r="I152" s="19">
        <f t="shared" si="43"/>
        <v>8.75</v>
      </c>
      <c r="J152" s="28"/>
    </row>
    <row r="153" spans="1:10">
      <c r="A153" s="4" t="s">
        <v>76</v>
      </c>
      <c r="B153" s="4" t="s">
        <v>171</v>
      </c>
      <c r="C153" s="13">
        <v>2009</v>
      </c>
      <c r="D153" s="13">
        <v>0.75</v>
      </c>
      <c r="E153" s="6">
        <v>39.950000000000003</v>
      </c>
      <c r="F153" s="18">
        <f t="shared" si="40"/>
        <v>33.957500000000003</v>
      </c>
      <c r="G153" s="20">
        <f t="shared" si="41"/>
        <v>31.960000000000004</v>
      </c>
      <c r="H153" s="19">
        <f t="shared" si="42"/>
        <v>29.962500000000002</v>
      </c>
      <c r="I153" s="19">
        <f t="shared" si="43"/>
        <v>27.965</v>
      </c>
      <c r="J153" s="28"/>
    </row>
    <row r="154" spans="1:10">
      <c r="A154" s="4" t="s">
        <v>78</v>
      </c>
      <c r="B154" s="4" t="s">
        <v>77</v>
      </c>
      <c r="C154" s="13">
        <v>2011</v>
      </c>
      <c r="D154" s="13">
        <v>0.75</v>
      </c>
      <c r="E154" s="6">
        <v>8.9499999999999993</v>
      </c>
      <c r="F154" s="18">
        <f t="shared" si="40"/>
        <v>7.607499999999999</v>
      </c>
      <c r="G154" s="20">
        <f t="shared" si="41"/>
        <v>7.16</v>
      </c>
      <c r="H154" s="19">
        <f t="shared" si="42"/>
        <v>6.7124999999999995</v>
      </c>
      <c r="I154" s="19">
        <f t="shared" si="43"/>
        <v>6.2649999999999988</v>
      </c>
      <c r="J154" s="28"/>
    </row>
    <row r="155" spans="1:10">
      <c r="A155" s="4" t="s">
        <v>172</v>
      </c>
      <c r="B155" s="4" t="s">
        <v>173</v>
      </c>
      <c r="C155" s="13">
        <v>2012</v>
      </c>
      <c r="D155" s="13">
        <v>0.75</v>
      </c>
      <c r="E155" s="6">
        <v>11.75</v>
      </c>
      <c r="F155" s="18">
        <f t="shared" si="40"/>
        <v>9.9874999999999989</v>
      </c>
      <c r="G155" s="20">
        <f t="shared" si="41"/>
        <v>9.4</v>
      </c>
      <c r="H155" s="19">
        <f t="shared" si="42"/>
        <v>8.8125</v>
      </c>
      <c r="I155" s="19">
        <f t="shared" si="43"/>
        <v>8.2249999999999996</v>
      </c>
      <c r="J155" s="28"/>
    </row>
    <row r="156" spans="1:10">
      <c r="A156" s="4" t="s">
        <v>172</v>
      </c>
      <c r="B156" s="4" t="s">
        <v>174</v>
      </c>
      <c r="C156" s="13">
        <v>2011</v>
      </c>
      <c r="D156" s="13">
        <v>0.75</v>
      </c>
      <c r="E156" s="6">
        <v>28.5</v>
      </c>
      <c r="F156" s="18">
        <f t="shared" si="40"/>
        <v>24.224999999999998</v>
      </c>
      <c r="G156" s="20">
        <f t="shared" si="41"/>
        <v>22.8</v>
      </c>
      <c r="H156" s="19">
        <f t="shared" si="42"/>
        <v>21.375</v>
      </c>
      <c r="I156" s="19">
        <f t="shared" si="43"/>
        <v>19.95</v>
      </c>
      <c r="J156" s="28"/>
    </row>
    <row r="157" spans="1:10">
      <c r="A157" s="2" t="s">
        <v>180</v>
      </c>
      <c r="B157" s="2" t="s">
        <v>181</v>
      </c>
      <c r="C157" s="12">
        <v>2010</v>
      </c>
      <c r="D157" s="12">
        <v>0.75</v>
      </c>
      <c r="E157" s="5">
        <v>97.5</v>
      </c>
      <c r="F157" s="18">
        <f t="shared" si="40"/>
        <v>82.875</v>
      </c>
      <c r="G157" s="18">
        <f t="shared" si="41"/>
        <v>78</v>
      </c>
      <c r="H157" s="19">
        <f t="shared" si="42"/>
        <v>73.125</v>
      </c>
      <c r="I157" s="19">
        <f t="shared" si="43"/>
        <v>68.25</v>
      </c>
      <c r="J157" s="28"/>
    </row>
    <row r="158" spans="1:10">
      <c r="A158" s="2" t="s">
        <v>182</v>
      </c>
      <c r="B158" s="2" t="s">
        <v>183</v>
      </c>
      <c r="C158" s="12">
        <v>2005</v>
      </c>
      <c r="D158" s="12">
        <v>0.75</v>
      </c>
      <c r="E158" s="5">
        <v>110</v>
      </c>
      <c r="F158" s="18">
        <f t="shared" si="40"/>
        <v>93.5</v>
      </c>
      <c r="G158" s="18">
        <f t="shared" si="41"/>
        <v>88</v>
      </c>
      <c r="H158" s="19">
        <f t="shared" si="42"/>
        <v>82.5</v>
      </c>
      <c r="I158" s="19">
        <f t="shared" si="43"/>
        <v>77</v>
      </c>
      <c r="J158" s="28"/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Residence Wijnen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</dc:creator>
  <cp:lastModifiedBy>wilt</cp:lastModifiedBy>
  <cp:lastPrinted>2014-05-02T14:14:31Z</cp:lastPrinted>
  <dcterms:created xsi:type="dcterms:W3CDTF">2014-05-02T11:04:47Z</dcterms:created>
  <dcterms:modified xsi:type="dcterms:W3CDTF">2014-05-02T14:30:22Z</dcterms:modified>
</cp:coreProperties>
</file>